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20" yWindow="-120" windowWidth="15600" windowHeight="11760" activeTab="5"/>
  </bookViews>
  <sheets>
    <sheet name="KHCB" sheetId="18" r:id="rId1"/>
    <sheet name="Sheet1" sheetId="19" r:id="rId2"/>
    <sheet name="16 11" sheetId="20" r:id="rId3"/>
    <sheet name="GV T L V" sheetId="21" r:id="rId4"/>
    <sheet name="T5 2020" sheetId="22" r:id="rId5"/>
    <sheet name="T8 2020" sheetId="23" r:id="rId6"/>
  </sheets>
  <definedNames>
    <definedName name="_xlnm._FilterDatabase" localSheetId="0" hidden="1">KHCB!$A$9:$IH$54</definedName>
    <definedName name="_xlnm.Print_Titles" localSheetId="0">KHCB!$7:$9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18" i="23" l="1"/>
  <c r="Z36" i="23"/>
  <c r="Z20" i="23"/>
  <c r="V103" i="23" l="1"/>
  <c r="U103" i="23"/>
  <c r="S103" i="23"/>
  <c r="R103" i="23"/>
  <c r="P103" i="23"/>
  <c r="O103" i="23"/>
  <c r="L103" i="23"/>
  <c r="J103" i="23"/>
  <c r="I103" i="23"/>
  <c r="H103" i="23"/>
  <c r="G103" i="23"/>
  <c r="F103" i="23"/>
  <c r="M99" i="23"/>
  <c r="Q98" i="23"/>
  <c r="M98" i="23"/>
  <c r="Q97" i="23"/>
  <c r="M97" i="23"/>
  <c r="Q96" i="23"/>
  <c r="M96" i="23"/>
  <c r="Q95" i="23"/>
  <c r="M95" i="23"/>
  <c r="Q94" i="23"/>
  <c r="M94" i="23"/>
  <c r="Q93" i="23"/>
  <c r="M93" i="23"/>
  <c r="Q92" i="23"/>
  <c r="M92" i="23"/>
  <c r="Q91" i="23"/>
  <c r="Q101" i="23" s="1"/>
  <c r="Q103" i="23" s="1"/>
  <c r="M91" i="23"/>
  <c r="M90" i="23"/>
  <c r="E90" i="23"/>
  <c r="M89" i="23"/>
  <c r="E89" i="23"/>
  <c r="V88" i="23"/>
  <c r="U88" i="23"/>
  <c r="T88" i="23"/>
  <c r="T101" i="23" s="1"/>
  <c r="T103" i="23" s="1"/>
  <c r="M88" i="23"/>
  <c r="E88" i="23"/>
  <c r="AB87" i="23"/>
  <c r="Z55" i="23"/>
  <c r="Z54" i="23"/>
  <c r="Z53" i="23"/>
  <c r="Z52" i="23"/>
  <c r="Z51" i="23"/>
  <c r="Z50" i="23"/>
  <c r="Z49" i="23"/>
  <c r="Z48" i="23"/>
  <c r="Z47" i="23"/>
  <c r="Z46" i="23"/>
  <c r="Z45" i="23"/>
  <c r="Z44" i="23"/>
  <c r="Z43" i="23"/>
  <c r="Z42" i="23"/>
  <c r="Z41" i="23"/>
  <c r="Z40" i="23"/>
  <c r="Z39" i="23"/>
  <c r="Z38" i="23"/>
  <c r="Z37" i="23"/>
  <c r="Z35" i="23"/>
  <c r="Z34" i="23"/>
  <c r="Z33" i="23"/>
  <c r="Z32" i="23"/>
  <c r="Z31" i="23"/>
  <c r="Z30" i="23"/>
  <c r="Z29" i="23"/>
  <c r="Z28" i="23"/>
  <c r="Z27" i="23"/>
  <c r="Z26" i="23"/>
  <c r="Z25" i="23"/>
  <c r="Z24" i="23"/>
  <c r="Z23" i="23"/>
  <c r="Z22" i="23"/>
  <c r="Z21" i="23"/>
  <c r="Z19" i="23"/>
  <c r="Z17" i="23"/>
  <c r="Z16" i="23"/>
  <c r="Z15" i="23"/>
  <c r="Z14" i="23"/>
  <c r="Z13" i="23"/>
  <c r="Z12" i="23"/>
  <c r="Z11" i="23"/>
  <c r="V100" i="22"/>
  <c r="U100" i="22"/>
  <c r="S100" i="22"/>
  <c r="R100" i="22"/>
  <c r="P100" i="22"/>
  <c r="O100" i="22"/>
  <c r="L100" i="22"/>
  <c r="J100" i="22"/>
  <c r="I100" i="22"/>
  <c r="H100" i="22"/>
  <c r="G100" i="22"/>
  <c r="F100" i="22"/>
  <c r="M96" i="22"/>
  <c r="Q95" i="22"/>
  <c r="M95" i="22"/>
  <c r="Q94" i="22"/>
  <c r="M94" i="22"/>
  <c r="Q93" i="22"/>
  <c r="M93" i="22"/>
  <c r="Q92" i="22"/>
  <c r="M92" i="22"/>
  <c r="Q91" i="22"/>
  <c r="M91" i="22"/>
  <c r="Q90" i="22"/>
  <c r="M90" i="22"/>
  <c r="Q89" i="22"/>
  <c r="M89" i="22"/>
  <c r="Q88" i="22"/>
  <c r="Q98" i="22"/>
  <c r="Q100" i="22"/>
  <c r="M88" i="22"/>
  <c r="M87" i="22"/>
  <c r="E87" i="22"/>
  <c r="M86" i="22"/>
  <c r="E86" i="22"/>
  <c r="V85" i="22"/>
  <c r="U85" i="22"/>
  <c r="T85" i="22"/>
  <c r="T98" i="22"/>
  <c r="T100" i="22"/>
  <c r="M85" i="22"/>
  <c r="E85" i="22"/>
  <c r="AB84" i="22"/>
  <c r="Z55" i="22"/>
  <c r="Z54" i="22"/>
  <c r="Z53" i="22"/>
  <c r="Z52" i="22"/>
  <c r="Z51" i="22"/>
  <c r="Z50" i="22"/>
  <c r="Z49" i="22"/>
  <c r="Z48" i="22"/>
  <c r="Z47" i="22"/>
  <c r="Z46" i="22"/>
  <c r="Z45" i="22"/>
  <c r="Z44" i="22"/>
  <c r="Z43" i="22"/>
  <c r="Z42" i="22"/>
  <c r="Z41" i="22"/>
  <c r="Z40" i="22"/>
  <c r="Z39" i="22"/>
  <c r="Z38" i="22"/>
  <c r="Z37" i="22"/>
  <c r="Z36" i="22"/>
  <c r="Z35" i="22"/>
  <c r="Z34" i="22"/>
  <c r="Z33" i="22"/>
  <c r="Z32" i="22"/>
  <c r="Z31" i="22"/>
  <c r="Z30" i="22"/>
  <c r="Z29" i="22"/>
  <c r="Z28" i="22"/>
  <c r="Z27" i="22"/>
  <c r="Z26" i="22"/>
  <c r="Z25" i="22"/>
  <c r="Z24" i="22"/>
  <c r="Z23" i="22"/>
  <c r="Z22" i="22"/>
  <c r="Z21" i="22"/>
  <c r="Z20" i="22"/>
  <c r="Z19" i="22"/>
  <c r="Z18" i="22"/>
  <c r="Z17" i="22"/>
  <c r="Z16" i="22"/>
  <c r="Z15" i="22"/>
  <c r="Z14" i="22"/>
  <c r="Z13" i="22"/>
  <c r="Z12" i="22"/>
  <c r="Z11" i="22"/>
  <c r="Z23" i="20"/>
  <c r="V101" i="20"/>
  <c r="U101" i="20"/>
  <c r="S101" i="20"/>
  <c r="R101" i="20"/>
  <c r="P101" i="20"/>
  <c r="O101" i="20"/>
  <c r="L101" i="20"/>
  <c r="J101" i="20"/>
  <c r="I101" i="20"/>
  <c r="H101" i="20"/>
  <c r="G101" i="20"/>
  <c r="F101" i="20"/>
  <c r="V86" i="20"/>
  <c r="M97" i="20"/>
  <c r="Q96" i="20"/>
  <c r="M96" i="20"/>
  <c r="Q95" i="20"/>
  <c r="M95" i="20"/>
  <c r="Q94" i="20"/>
  <c r="M94" i="20"/>
  <c r="Q93" i="20"/>
  <c r="M93" i="20"/>
  <c r="Q92" i="20"/>
  <c r="M92" i="20"/>
  <c r="Q91" i="20"/>
  <c r="M91" i="20"/>
  <c r="Q90" i="20"/>
  <c r="M90" i="20"/>
  <c r="Q89" i="20"/>
  <c r="M89" i="20"/>
  <c r="M88" i="20"/>
  <c r="E88" i="20"/>
  <c r="M87" i="20"/>
  <c r="E87" i="20"/>
  <c r="T86" i="20"/>
  <c r="T99" i="20"/>
  <c r="T101" i="20"/>
  <c r="M86" i="20"/>
  <c r="E86" i="20"/>
  <c r="AB85" i="20"/>
  <c r="U86" i="20"/>
  <c r="Z56" i="20"/>
  <c r="Z55" i="20"/>
  <c r="Z54" i="20"/>
  <c r="Z53" i="20"/>
  <c r="Z52" i="20"/>
  <c r="Z51" i="20"/>
  <c r="Z50" i="20"/>
  <c r="Z49" i="20"/>
  <c r="Z48" i="20"/>
  <c r="Z47" i="20"/>
  <c r="Z46" i="20"/>
  <c r="Z45" i="20"/>
  <c r="Z44" i="20"/>
  <c r="Z43" i="20"/>
  <c r="Z42" i="20"/>
  <c r="Z41" i="20"/>
  <c r="Z40" i="20"/>
  <c r="Z39" i="20"/>
  <c r="Z38" i="20"/>
  <c r="Z37" i="20"/>
  <c r="Z36" i="20"/>
  <c r="Z35" i="20"/>
  <c r="Z34" i="20"/>
  <c r="Z33" i="20"/>
  <c r="Z32" i="20"/>
  <c r="Z31" i="20"/>
  <c r="Z30" i="20"/>
  <c r="Z29" i="20"/>
  <c r="Z28" i="20"/>
  <c r="Z27" i="20"/>
  <c r="Z26" i="20"/>
  <c r="Z25" i="20"/>
  <c r="Z24" i="20"/>
  <c r="Z22" i="20"/>
  <c r="Z21" i="20"/>
  <c r="Z20" i="20"/>
  <c r="Z19" i="20"/>
  <c r="Z18" i="20"/>
  <c r="Z17" i="20"/>
  <c r="Z16" i="20"/>
  <c r="Z15" i="20"/>
  <c r="Z14" i="20"/>
  <c r="Z13" i="20"/>
  <c r="Z12" i="20"/>
  <c r="Z11" i="20"/>
  <c r="M189" i="19"/>
  <c r="Q188" i="19"/>
  <c r="M188" i="19"/>
  <c r="Q187" i="19"/>
  <c r="M187" i="19"/>
  <c r="Q186" i="19"/>
  <c r="M186" i="19"/>
  <c r="Q185" i="19"/>
  <c r="M185" i="19"/>
  <c r="Q184" i="19"/>
  <c r="M184" i="19"/>
  <c r="Q183" i="19"/>
  <c r="M183" i="19"/>
  <c r="Q182" i="19"/>
  <c r="M182" i="19"/>
  <c r="Q181" i="19"/>
  <c r="Q191" i="19"/>
  <c r="M181" i="19"/>
  <c r="M180" i="19"/>
  <c r="E180" i="19"/>
  <c r="M179" i="19"/>
  <c r="E179" i="19"/>
  <c r="T178" i="19"/>
  <c r="T191" i="19"/>
  <c r="M178" i="19"/>
  <c r="M191" i="19"/>
  <c r="E178" i="19"/>
  <c r="E191" i="19"/>
  <c r="AB177" i="19"/>
  <c r="V177" i="19"/>
  <c r="Z126" i="19"/>
  <c r="Z125" i="19"/>
  <c r="Z124" i="19"/>
  <c r="Z123" i="19"/>
  <c r="Z122" i="19"/>
  <c r="Z121" i="19"/>
  <c r="Z120" i="19"/>
  <c r="Z119" i="19"/>
  <c r="Z118" i="19"/>
  <c r="Z117" i="19"/>
  <c r="Z116" i="19"/>
  <c r="Z115" i="19"/>
  <c r="Z114" i="19"/>
  <c r="Z113" i="19"/>
  <c r="Z112" i="19"/>
  <c r="Z111" i="19"/>
  <c r="Z110" i="19"/>
  <c r="Z109" i="19"/>
  <c r="Z108" i="19"/>
  <c r="Z107" i="19"/>
  <c r="Z106" i="19"/>
  <c r="Z105" i="19"/>
  <c r="Z104" i="19"/>
  <c r="Z103" i="19"/>
  <c r="Z102" i="19"/>
  <c r="Z101" i="19"/>
  <c r="Z100" i="19"/>
  <c r="Z99" i="19"/>
  <c r="Z98" i="19"/>
  <c r="Z97" i="19"/>
  <c r="Z96" i="19"/>
  <c r="Z95" i="19"/>
  <c r="Z94" i="19"/>
  <c r="Z93" i="19"/>
  <c r="Z92" i="19"/>
  <c r="Z91" i="19"/>
  <c r="Z90" i="19"/>
  <c r="Z89" i="19"/>
  <c r="Z88" i="19"/>
  <c r="Z87" i="19"/>
  <c r="Z86" i="19"/>
  <c r="Z85" i="19"/>
  <c r="Z84" i="19"/>
  <c r="Z83" i="19"/>
  <c r="Z82" i="19"/>
  <c r="Z81" i="19"/>
  <c r="Z79" i="19"/>
  <c r="Z78" i="19"/>
  <c r="Z77" i="19"/>
  <c r="Z76" i="19"/>
  <c r="Z75" i="19"/>
  <c r="Z74" i="19"/>
  <c r="Z73" i="19"/>
  <c r="Z72" i="19"/>
  <c r="Z71" i="19"/>
  <c r="Z66" i="19"/>
  <c r="Z65" i="19"/>
  <c r="Z64" i="19"/>
  <c r="Z63" i="19"/>
  <c r="Z62" i="19"/>
  <c r="Z61" i="19"/>
  <c r="Z60" i="19"/>
  <c r="Z59" i="19"/>
  <c r="Z58" i="19"/>
  <c r="Z57" i="19"/>
  <c r="Z56" i="19"/>
  <c r="Z55" i="19"/>
  <c r="Z54" i="19"/>
  <c r="Z53" i="19"/>
  <c r="Z52" i="19"/>
  <c r="Z51" i="19"/>
  <c r="Z50" i="19"/>
  <c r="Z49" i="19"/>
  <c r="Z48" i="19"/>
  <c r="Z47" i="19"/>
  <c r="Z46" i="19"/>
  <c r="Z45" i="19"/>
  <c r="Z44" i="19"/>
  <c r="Z43" i="19"/>
  <c r="Z42" i="19"/>
  <c r="Z41" i="19"/>
  <c r="Z40" i="19"/>
  <c r="Z39" i="19"/>
  <c r="Z38" i="19"/>
  <c r="Z37" i="19"/>
  <c r="Z36" i="19"/>
  <c r="Z35" i="19"/>
  <c r="Z34" i="19"/>
  <c r="Z33" i="19"/>
  <c r="Z32" i="19"/>
  <c r="Z31" i="19"/>
  <c r="Z30" i="19"/>
  <c r="Z27" i="19"/>
  <c r="Z26" i="19"/>
  <c r="Z25" i="19"/>
  <c r="Z24" i="19"/>
  <c r="Z23" i="19"/>
  <c r="Z22" i="19"/>
  <c r="Z21" i="19"/>
  <c r="Z20" i="19"/>
  <c r="Z19" i="19"/>
  <c r="Z18" i="19"/>
  <c r="Z17" i="19"/>
  <c r="Z16" i="19"/>
  <c r="Z15" i="19"/>
  <c r="Z14" i="19"/>
  <c r="Z13" i="19"/>
  <c r="Z12" i="19"/>
  <c r="Z11" i="19"/>
  <c r="Q67" i="18"/>
  <c r="Q69" i="18"/>
  <c r="Q68" i="18"/>
  <c r="Q66" i="18"/>
  <c r="Q65" i="18"/>
  <c r="Q64" i="18"/>
  <c r="Q63" i="18"/>
  <c r="Q62" i="18"/>
  <c r="M69" i="18"/>
  <c r="M68" i="18"/>
  <c r="M67" i="18"/>
  <c r="M66" i="18"/>
  <c r="M65" i="18"/>
  <c r="M64" i="18"/>
  <c r="M63" i="18"/>
  <c r="M62" i="18"/>
  <c r="M61" i="18"/>
  <c r="M60" i="18"/>
  <c r="M59" i="18"/>
  <c r="E61" i="18"/>
  <c r="E60" i="18"/>
  <c r="E59" i="18"/>
  <c r="T59" i="18"/>
  <c r="Z54" i="18"/>
  <c r="Z53" i="18"/>
  <c r="Z52" i="18"/>
  <c r="Z51" i="18"/>
  <c r="Z50" i="18"/>
  <c r="Z49" i="18"/>
  <c r="Z48" i="18"/>
  <c r="Z47" i="18"/>
  <c r="Z46" i="18"/>
  <c r="Z45" i="18"/>
  <c r="Z44" i="18"/>
  <c r="Z43" i="18"/>
  <c r="Z42" i="18"/>
  <c r="Z41" i="18"/>
  <c r="Z40" i="18"/>
  <c r="Z39" i="18"/>
  <c r="Z38" i="18"/>
  <c r="Z37" i="18"/>
  <c r="Z36" i="18"/>
  <c r="Z35" i="18"/>
  <c r="Z34" i="18"/>
  <c r="Z33" i="18"/>
  <c r="Z32" i="18"/>
  <c r="Z31" i="18"/>
  <c r="Z30" i="18"/>
  <c r="Z29" i="18"/>
  <c r="Z28" i="18"/>
  <c r="Z27" i="18"/>
  <c r="Z26" i="18"/>
  <c r="Z25" i="18"/>
  <c r="Z24" i="18"/>
  <c r="Z23" i="18"/>
  <c r="Z22" i="18"/>
  <c r="Z21" i="18"/>
  <c r="Z20" i="18"/>
  <c r="Z19" i="18"/>
  <c r="Z18" i="18"/>
  <c r="Z17" i="18"/>
  <c r="Z16" i="18"/>
  <c r="Z15" i="18"/>
  <c r="Z14" i="18"/>
  <c r="Z13" i="18"/>
  <c r="Z12" i="18"/>
  <c r="Z11" i="18"/>
  <c r="M98" i="22"/>
  <c r="M100" i="22"/>
  <c r="E98" i="22"/>
  <c r="E100" i="22"/>
  <c r="M99" i="20"/>
  <c r="M101" i="20"/>
  <c r="Q99" i="20"/>
  <c r="Q101" i="20"/>
  <c r="E99" i="20"/>
  <c r="E101" i="20"/>
  <c r="E101" i="23" l="1"/>
  <c r="E103" i="23" s="1"/>
  <c r="M101" i="23"/>
  <c r="M103" i="23" s="1"/>
</calcChain>
</file>

<file path=xl/sharedStrings.xml><?xml version="1.0" encoding="utf-8"?>
<sst xmlns="http://schemas.openxmlformats.org/spreadsheetml/2006/main" count="8085" uniqueCount="1944">
  <si>
    <t>STT</t>
  </si>
  <si>
    <t>01</t>
  </si>
  <si>
    <t>02</t>
  </si>
  <si>
    <t>03</t>
  </si>
  <si>
    <t>04</t>
  </si>
  <si>
    <t>05</t>
  </si>
  <si>
    <t>281311149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</si>
  <si>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</si>
  <si>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</si>
  <si>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</si>
  <si>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</si>
  <si>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</si>
  <si>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</si>
  <si>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</si>
  <si>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</si>
  <si>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</si>
  <si>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</si>
  <si>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</si>
  <si>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</si>
  <si>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</si>
  <si>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</si>
  <si>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Ngày
sinh</t>
  </si>
  <si>
    <t>Giới tính</t>
  </si>
  <si>
    <t>Quê
quán</t>
  </si>
  <si>
    <t>Địa chỉ 
thường trú</t>
  </si>
  <si>
    <t>Địa chỉ 
liên lạc</t>
  </si>
  <si>
    <t>Điện
thoại</t>
  </si>
  <si>
    <t>Văn bằng, chứng chỉ</t>
  </si>
  <si>
    <t>Thời gian giảng dạy</t>
  </si>
  <si>
    <t>Số tiết tham gia giảng dạy</t>
  </si>
  <si>
    <t>Ngày cấp</t>
  </si>
  <si>
    <t>Nơi cấp</t>
  </si>
  <si>
    <t>Trình độ</t>
  </si>
  <si>
    <t>Chuyên
môn</t>
  </si>
  <si>
    <t>Tin học</t>
  </si>
  <si>
    <t>Ngoại ngữ</t>
  </si>
  <si>
    <t xml:space="preserve">NVSP </t>
  </si>
  <si>
    <t>KHOA KHOA HỌC CƠ BẢN</t>
  </si>
  <si>
    <t>Nữ</t>
  </si>
  <si>
    <t>TPHCM</t>
  </si>
  <si>
    <t>Ngữ văn</t>
  </si>
  <si>
    <t>15/01/2018  
15/06/2018 tại KHCB</t>
  </si>
  <si>
    <t>180 LT</t>
  </si>
  <si>
    <t>Nam</t>
  </si>
  <si>
    <t>Nam Định</t>
  </si>
  <si>
    <t>B1</t>
  </si>
  <si>
    <t>28/02/1993</t>
  </si>
  <si>
    <t xml:space="preserve">Quảng Trị </t>
  </si>
  <si>
    <t xml:space="preserve">Triệu Thành, Triệu Phong, Quảng Trị </t>
  </si>
  <si>
    <t>14 Xuân Hồng, phường 4, quận Tân Bình</t>
  </si>
  <si>
    <t>01655356626</t>
  </si>
  <si>
    <t>660 LT</t>
  </si>
  <si>
    <t xml:space="preserve">Long An </t>
  </si>
  <si>
    <t xml:space="preserve">Nghệ An </t>
  </si>
  <si>
    <t>Nghệ An</t>
  </si>
  <si>
    <t>B</t>
  </si>
  <si>
    <t>29/10/1987</t>
  </si>
  <si>
    <t>Long An</t>
  </si>
  <si>
    <t xml:space="preserve">Thạc sĩ </t>
  </si>
  <si>
    <t>Bình Định</t>
  </si>
  <si>
    <t>A</t>
  </si>
  <si>
    <t>x</t>
  </si>
  <si>
    <t>20/11/1974</t>
  </si>
  <si>
    <t>Hà Tĩnh</t>
  </si>
  <si>
    <t>0986070116</t>
  </si>
  <si>
    <t>02/10/1989</t>
  </si>
  <si>
    <t>Quảng Bình</t>
  </si>
  <si>
    <t>194350614</t>
  </si>
  <si>
    <t>139/27 Dương Văn Dương, P. Tân Quý, Q. Tân Phú</t>
  </si>
  <si>
    <t>0902743546</t>
  </si>
  <si>
    <t>GDQP - AN</t>
  </si>
  <si>
    <t>90 LT
360 TH</t>
  </si>
  <si>
    <t>20/01/1986</t>
  </si>
  <si>
    <t>Thái Bình</t>
  </si>
  <si>
    <t>025285994</t>
  </si>
  <si>
    <t>19/04/2010</t>
  </si>
  <si>
    <t>20/L14 Phạm Văn Chiêu, phường 8, quận Gò Vấp, TPHCM</t>
  </si>
  <si>
    <t>0902420186</t>
  </si>
  <si>
    <t>Giáo dục Quốc phòng - An Ninh</t>
  </si>
  <si>
    <t>90 LT
300 TH</t>
  </si>
  <si>
    <t>Ninh Thuận</t>
  </si>
  <si>
    <t>025508671</t>
  </si>
  <si>
    <t>20/11/2013</t>
  </si>
  <si>
    <t>Thạc sĩ</t>
  </si>
  <si>
    <t>15</t>
  </si>
  <si>
    <t>Thanh Hóa</t>
  </si>
  <si>
    <t>90 LT
180 TH</t>
  </si>
  <si>
    <t>16</t>
  </si>
  <si>
    <t>Giáo dục thể chất</t>
  </si>
  <si>
    <t>17</t>
  </si>
  <si>
    <t>02/09/1985</t>
  </si>
  <si>
    <t>05/09/2013</t>
  </si>
  <si>
    <t>Xóm 13, Phúc Sơn, Anh Sơn, Nghệ An</t>
  </si>
  <si>
    <t>239/2 Nguyễn Văn Trỗi, P1, quận Tân Bình</t>
  </si>
  <si>
    <t xml:space="preserve">Giáo dục thể chất </t>
  </si>
  <si>
    <t>18</t>
  </si>
  <si>
    <t>16/10/1985</t>
  </si>
  <si>
    <t>079085000711</t>
  </si>
  <si>
    <t>77 Hậu Giang, P.5, Q.6, TPHCM</t>
  </si>
  <si>
    <t>60 TH</t>
  </si>
  <si>
    <t>19</t>
  </si>
  <si>
    <t>Hòa Bình 2, Hiệp Hòa, Đức Hòa, Long An</t>
  </si>
  <si>
    <t>01627375175</t>
  </si>
  <si>
    <t>02/01/2018  
15/06/2018 tại KHCB</t>
  </si>
  <si>
    <t>180 TH</t>
  </si>
  <si>
    <t>20</t>
  </si>
  <si>
    <t>020724164</t>
  </si>
  <si>
    <t>21</t>
  </si>
  <si>
    <t>Hà Nội</t>
  </si>
  <si>
    <t>Vật lý</t>
  </si>
  <si>
    <t>22</t>
  </si>
  <si>
    <t>23</t>
  </si>
  <si>
    <t>18/06/1989</t>
  </si>
  <si>
    <t>024351263</t>
  </si>
  <si>
    <t>19/03/2005</t>
  </si>
  <si>
    <t>107 Lô B2 C/c Nhiêu Lộc, phường Tân Quý, quận Tân Phú, TPHCM</t>
  </si>
  <si>
    <t>0902488039</t>
  </si>
  <si>
    <t>Văn học nước ngoài</t>
  </si>
  <si>
    <t>24</t>
  </si>
  <si>
    <t>C</t>
  </si>
  <si>
    <t>25</t>
  </si>
  <si>
    <t>26</t>
  </si>
  <si>
    <t>023082567</t>
  </si>
  <si>
    <t>Ngôn ngữ học</t>
  </si>
  <si>
    <t>27</t>
  </si>
  <si>
    <t>Đại học</t>
  </si>
  <si>
    <t>28</t>
  </si>
  <si>
    <t>29</t>
  </si>
  <si>
    <t>30</t>
  </si>
  <si>
    <t>31</t>
  </si>
  <si>
    <t>32</t>
  </si>
  <si>
    <t>A2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</si>
  <si>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</si>
  <si>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</si>
  <si>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</si>
  <si>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</si>
  <si>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</si>
  <si>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</si>
  <si>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</si>
  <si>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</si>
  <si>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</si>
  <si>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</si>
  <si>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</si>
  <si>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IC3</t>
  </si>
  <si>
    <t>44</t>
  </si>
  <si>
    <t>Quảng Ngãi</t>
  </si>
  <si>
    <t>Hải Phòng</t>
  </si>
  <si>
    <t>64</t>
  </si>
  <si>
    <t>65</t>
  </si>
  <si>
    <t>66</t>
  </si>
  <si>
    <t>67</t>
  </si>
  <si>
    <t>B2.1</t>
  </si>
  <si>
    <t>68</t>
  </si>
  <si>
    <t>71</t>
  </si>
  <si>
    <t>83</t>
  </si>
  <si>
    <t>85</t>
  </si>
  <si>
    <t>86</t>
  </si>
  <si>
    <t>0933255134</t>
  </si>
  <si>
    <t>TN ĐHSP</t>
  </si>
  <si>
    <t>21/5/1996</t>
  </si>
  <si>
    <t>- 0977495401
- 0918890912</t>
  </si>
  <si>
    <t>Sư phạm ngữ văn</t>
  </si>
  <si>
    <t>TN ngành sư phạm</t>
  </si>
  <si>
    <t>197288203</t>
  </si>
  <si>
    <t>301469101</t>
  </si>
  <si>
    <t>025638111</t>
  </si>
  <si>
    <t>03/7/1994</t>
  </si>
  <si>
    <t>10/6/1992</t>
  </si>
  <si>
    <t>Lê Thị Mùi</t>
  </si>
  <si>
    <t>Bạch Văn Gân</t>
  </si>
  <si>
    <t>Đồng Nai</t>
  </si>
  <si>
    <t>Kiều Thị Thanh Hiếu</t>
  </si>
  <si>
    <t>Mai Võ Hoài Giang</t>
  </si>
  <si>
    <t>Trần Nhi Diễm Huỳnh</t>
  </si>
  <si>
    <t>Huỳnh Thị Phương Kiều</t>
  </si>
  <si>
    <t>Hồ Thị Thanh Thương</t>
  </si>
  <si>
    <t>Nguyễn Hoàng Tùng</t>
  </si>
  <si>
    <t>27/02/1985</t>
  </si>
  <si>
    <t>13/10/1979</t>
  </si>
  <si>
    <t>Nguyễn Thị Thanh Thảo</t>
  </si>
  <si>
    <t>Đoàn Thị Điểm</t>
  </si>
  <si>
    <t>Hồ Khắc Khuyên</t>
  </si>
  <si>
    <t>Hà Việt Hường</t>
  </si>
  <si>
    <t>Nguyễn Phú Cường</t>
  </si>
  <si>
    <t>Bùi Đức Phước</t>
  </si>
  <si>
    <t>Trần Huỳnh Tuyết Như</t>
  </si>
  <si>
    <t>Trương Thị Hồng</t>
  </si>
  <si>
    <t>Phan Thanh Tuân</t>
  </si>
  <si>
    <t>Võ Thị Linh</t>
  </si>
  <si>
    <t>Bùi Thị Ngọc Tuyền</t>
  </si>
  <si>
    <t>Phạm Quang Tùng</t>
  </si>
  <si>
    <t>Đinh Văn Quyên</t>
  </si>
  <si>
    <t>Nguyễn Công Cường</t>
  </si>
  <si>
    <t>Võ Ngọc Lân</t>
  </si>
  <si>
    <t>Đặng Duy Đồng</t>
  </si>
  <si>
    <t>Nguyễn Quỳnh Giao</t>
  </si>
  <si>
    <t>Sư phạm Ngữ văn</t>
  </si>
  <si>
    <t>CN Sư phạm</t>
  </si>
  <si>
    <t>Pháp B</t>
  </si>
  <si>
    <t>NVSP thể dục thể thao</t>
  </si>
  <si>
    <t>29/9/1996</t>
  </si>
  <si>
    <t>27/9/1988</t>
  </si>
  <si>
    <t>27/4/1994</t>
  </si>
  <si>
    <t>Giáo dục Quốc phòng - An ninh</t>
  </si>
  <si>
    <t>Phan Cảnh Tứ</t>
  </si>
  <si>
    <t>Nguyễn Văn Thắng</t>
  </si>
  <si>
    <t>- Khoa học giáo dục
- Giáo dục QP - AN</t>
  </si>
  <si>
    <t>Võ Văn Đức</t>
  </si>
  <si>
    <t>22/6/1963</t>
  </si>
  <si>
    <t>Trần Văn Độ</t>
  </si>
  <si>
    <t>27/4/1987</t>
  </si>
  <si>
    <t>20/01/1983</t>
  </si>
  <si>
    <t>Nguyễn Văn Úy</t>
  </si>
  <si>
    <t>Bùi Văn Mạnh</t>
  </si>
  <si>
    <t>- Khoa học giáo dục
- Giáo dục thể chất - GD Quốc phòng</t>
  </si>
  <si>
    <t>Đường Thị Thảo</t>
  </si>
  <si>
    <t>Nguyễn Tiến Sỹ</t>
  </si>
  <si>
    <t>Hàm Hữu Tựu</t>
  </si>
  <si>
    <t>Lê Thị Yến Nhung</t>
  </si>
  <si>
    <t>Phan Thị Thủy</t>
  </si>
  <si>
    <t>Trần Quang Thêu</t>
  </si>
  <si>
    <t>20/02/1991</t>
  </si>
  <si>
    <t>23/10/1985</t>
  </si>
  <si>
    <t>0974530293</t>
  </si>
  <si>
    <t>DANH SÁCH GIÁO VIÊN THỈNH GIẢNG 
HỌC KỲ II NĂM HỌC 2018 - 2019</t>
  </si>
  <si>
    <t>Số CMND</t>
  </si>
  <si>
    <t>TT</t>
  </si>
  <si>
    <t>036185007777</t>
  </si>
  <si>
    <t>26/01/2018</t>
  </si>
  <si>
    <t>Bắc Giang</t>
  </si>
  <si>
    <t>024073000229</t>
  </si>
  <si>
    <t>Autocad căn bản</t>
  </si>
  <si>
    <t>Nghiệp vụ sư phạm</t>
  </si>
  <si>
    <t>240 tiết LT</t>
  </si>
  <si>
    <t>Kỹ thuật viên</t>
  </si>
  <si>
    <t>Thủy</t>
  </si>
  <si>
    <t>CA Nam Định</t>
  </si>
  <si>
    <t>P1-312A Chung cư CH3, 18 Phan Văn Trị, Phường 10, Quận Gò Vấp</t>
  </si>
  <si>
    <t>0972175105</t>
  </si>
  <si>
    <t>TNĐHSP</t>
  </si>
  <si>
    <t>Từ 02/01/2019 đến 01/6/2019</t>
  </si>
  <si>
    <t>Tuyền</t>
  </si>
  <si>
    <t>CA Bình Định</t>
  </si>
  <si>
    <t>B7 Cư xá Việt Thắng, Phường Linh Trung, Quận Thủ Đức</t>
  </si>
  <si>
    <t>0996020381</t>
  </si>
  <si>
    <t>Từ 02/01/2019 đến 25/5/2019</t>
  </si>
  <si>
    <t>780 tiết LT</t>
  </si>
  <si>
    <t>Điểm</t>
  </si>
  <si>
    <t>27/6/1992</t>
  </si>
  <si>
    <t>17/9/2008</t>
  </si>
  <si>
    <t>CA Nghệ An</t>
  </si>
  <si>
    <t>Xã Nam Cát, Huyện Nam Đàn, Tỉnh Nghệ An</t>
  </si>
  <si>
    <t>0982327019</t>
  </si>
  <si>
    <t>180 tiết LT</t>
  </si>
  <si>
    <t>Thương</t>
  </si>
  <si>
    <t>Gia Lai</t>
  </si>
  <si>
    <t>21/6/2011</t>
  </si>
  <si>
    <t>CA Gia Lai</t>
  </si>
  <si>
    <t>48 Đường Giải Phóng, Thị xã An Khê, Gia Lai</t>
  </si>
  <si>
    <t>Mùi</t>
  </si>
  <si>
    <t>14/5/2008</t>
  </si>
  <si>
    <t>Xuân An, Cát Tường, Phù Cát, Bình Định</t>
  </si>
  <si>
    <t>0374150945</t>
  </si>
  <si>
    <t>Giang</t>
  </si>
  <si>
    <t>21/02/2018</t>
  </si>
  <si>
    <t>58/93 Nguyễn Minh Hoàng, Phường 12, Quận Tân Bình</t>
  </si>
  <si>
    <t>0373470397</t>
  </si>
  <si>
    <t>Huỳnh</t>
  </si>
  <si>
    <t>079196003140</t>
  </si>
  <si>
    <t>Cục cảnh  sát ĐKQL cư trú và DLQG về dân cư</t>
  </si>
  <si>
    <t>A8/10 Mai Bá Hương, Lê Minh Xuân, Quận Bình Chánh</t>
  </si>
  <si>
    <t>0363731201</t>
  </si>
  <si>
    <t>Từ 02/01/2019 đến 15/5/2019</t>
  </si>
  <si>
    <t>360 tiết LT</t>
  </si>
  <si>
    <t>Hồng</t>
  </si>
  <si>
    <t>19/2/1977</t>
  </si>
  <si>
    <t>15/12/2008</t>
  </si>
  <si>
    <t>CA TPHCM</t>
  </si>
  <si>
    <t>162/46 Nguyễn Văn Lượng, Phường 17, Quận Gò Vấp</t>
  </si>
  <si>
    <t>0768764195</t>
  </si>
  <si>
    <t>60 tiết LT</t>
  </si>
  <si>
    <t>Tuân</t>
  </si>
  <si>
    <t>Tây Ninh</t>
  </si>
  <si>
    <t>25/4/2012</t>
  </si>
  <si>
    <t>413/41/14/37 Lê Văn Quới, Bình Trị Đông A, Quận Bình Tân</t>
  </si>
  <si>
    <t>Từ 14/01/2019 đến 25/5/2019</t>
  </si>
  <si>
    <t>Nhung</t>
  </si>
  <si>
    <t>16/2/1994</t>
  </si>
  <si>
    <t>Bình Thuận</t>
  </si>
  <si>
    <t>CA Bình Thuận</t>
  </si>
  <si>
    <t>496 Thôn Phú Lộc, Hàm Cường, Hàm Thuận, Bình Thuận</t>
  </si>
  <si>
    <t>0364997508</t>
  </si>
  <si>
    <t>Thêu</t>
  </si>
  <si>
    <t>15/1/1973</t>
  </si>
  <si>
    <t>24 Hông Trường Mầm Non, Phường 10, Quận Tân Bình</t>
  </si>
  <si>
    <t>0352865954</t>
  </si>
  <si>
    <t>CCSP bậc 2</t>
  </si>
  <si>
    <t>Từ 02/01/2019 đến 11/5/2019</t>
  </si>
  <si>
    <t>Bích</t>
  </si>
  <si>
    <t>025759534</t>
  </si>
  <si>
    <t>30 Trịnh Đình Thảo, Hòa Thạnh, Quận Tân Phú</t>
  </si>
  <si>
    <t>0902982055</t>
  </si>
  <si>
    <t>300 tiết LT</t>
  </si>
  <si>
    <t>Giao</t>
  </si>
  <si>
    <t>14/4/1956</t>
  </si>
  <si>
    <t>26/10/2012</t>
  </si>
  <si>
    <t>Số 10, Đường số 12, KP8, Phường Trường Thọ, Quận Thủ Đức</t>
  </si>
  <si>
    <t>Lâm Đồng</t>
  </si>
  <si>
    <t>CA Lâm Đồng</t>
  </si>
  <si>
    <t>Khuyên</t>
  </si>
  <si>
    <t>20/7/2016</t>
  </si>
  <si>
    <t>CA Long An</t>
  </si>
  <si>
    <t>An Nhật Tân, Tân Trụ, Long An</t>
  </si>
  <si>
    <t>0387690450</t>
  </si>
  <si>
    <t>Toán</t>
  </si>
  <si>
    <t>Hường</t>
  </si>
  <si>
    <t>22/02/1994</t>
  </si>
  <si>
    <t>024963735</t>
  </si>
  <si>
    <t>29/7/2008</t>
  </si>
  <si>
    <t>111/6C, Ấp 4, Xuân Thới Thượng, Hóc Môn</t>
  </si>
  <si>
    <t>0973809162</t>
  </si>
  <si>
    <t>Đức</t>
  </si>
  <si>
    <t>031063002187</t>
  </si>
  <si>
    <t>12C/3T1 Nguyễn Thị Minh Khai, Phường Đa Kao, Quận 1</t>
  </si>
  <si>
    <t>0938359449</t>
  </si>
  <si>
    <t>Sỹ</t>
  </si>
  <si>
    <t>20/6/2016</t>
  </si>
  <si>
    <t>CA Quảng Bình</t>
  </si>
  <si>
    <t>Thôn 4, Đức Hóa, Tuyên Hóa, Quảng Bình</t>
  </si>
  <si>
    <t>90 tiết LT + 450 tiết TH</t>
  </si>
  <si>
    <t>Tùng</t>
  </si>
  <si>
    <t>CA Hà Tĩnh</t>
  </si>
  <si>
    <t>42/3E Đường Xuân Thới 1, Xuân Thới Đông, Huyện Hóc Môn</t>
  </si>
  <si>
    <t xml:space="preserve">Sư phạm Giáo dục thể chất </t>
  </si>
  <si>
    <t>750 tiết TH</t>
  </si>
  <si>
    <t>Lân</t>
  </si>
  <si>
    <t>19/4/1984</t>
  </si>
  <si>
    <t>97/25/24 Đường TX 14, KP6, Phường Thanh Xuân, Quận 12</t>
  </si>
  <si>
    <t>0935047933</t>
  </si>
  <si>
    <t>Úy</t>
  </si>
  <si>
    <t xml:space="preserve">Nam </t>
  </si>
  <si>
    <t>025756514</t>
  </si>
  <si>
    <t>407/23/20 Nguyễn Xí, Phường 11, Quận Bình Thạnh</t>
  </si>
  <si>
    <t>0906262526</t>
  </si>
  <si>
    <t>450 tiết TH</t>
  </si>
  <si>
    <t>024139347</t>
  </si>
  <si>
    <t>29/01/2015</t>
  </si>
  <si>
    <t>222 Lê Văn Sỹ, Phường 14, Quận 3</t>
  </si>
  <si>
    <t>0938098288</t>
  </si>
  <si>
    <t>Gân</t>
  </si>
  <si>
    <t>025729358</t>
  </si>
  <si>
    <t>206/17 Bình Thới, Phường 28, Quận Bình Thạnh</t>
  </si>
  <si>
    <t>09093255389</t>
  </si>
  <si>
    <t>Thảo</t>
  </si>
  <si>
    <t>29/9/1988</t>
  </si>
  <si>
    <t>14/9/2009</t>
  </si>
  <si>
    <t>53/127/48, Đường số 4, KP6, Bình Hưng Hòa A, Quận Bình Tân</t>
  </si>
  <si>
    <t>0389963940</t>
  </si>
  <si>
    <t>Độ</t>
  </si>
  <si>
    <t>Đắk Lắk</t>
  </si>
  <si>
    <t>27/8/2015</t>
  </si>
  <si>
    <t>CA Đắk Lắk</t>
  </si>
  <si>
    <t>0985746076</t>
  </si>
  <si>
    <t>90 tiết TH</t>
  </si>
  <si>
    <t>Thọ</t>
  </si>
  <si>
    <t>29/5/1995</t>
  </si>
  <si>
    <t>025341171</t>
  </si>
  <si>
    <t>105/9B Trần Quý, Phường 4, Quận 11</t>
  </si>
  <si>
    <t>Việt</t>
  </si>
  <si>
    <t>16/8/2010</t>
  </si>
  <si>
    <t>Ấp Mường Chài, Xã Phước Lại, Cần Giuộc, Long An</t>
  </si>
  <si>
    <t>Vi</t>
  </si>
  <si>
    <t>27/12/1982</t>
  </si>
  <si>
    <t>025338462</t>
  </si>
  <si>
    <t>819/56A Trương Đăng Quế, Phường 3, Quận Gò Vấp</t>
  </si>
  <si>
    <t>93/21/3 Vườn Lài, Phường An Phú Đông, Quận 12</t>
  </si>
  <si>
    <t>Chuyên ngành Tiếng Trung</t>
  </si>
  <si>
    <t>31/5/1996</t>
  </si>
  <si>
    <t>26/12/2013</t>
  </si>
  <si>
    <t xml:space="preserve">Thôn 4, Xã Đa Ploa, Đạ Huoai, Lâm Đồng </t>
  </si>
  <si>
    <t>313 Lô D, CC Lạc Long Quân, Đường Tống Văn Trân, Phường 5, Quận 11</t>
  </si>
  <si>
    <t>0396907068</t>
  </si>
  <si>
    <t>30 tiết TH</t>
  </si>
  <si>
    <t>Ngọc</t>
  </si>
  <si>
    <t>024595970</t>
  </si>
  <si>
    <t>24/8/2006</t>
  </si>
  <si>
    <t>66/9 Phan Sào Nam, Phường 11, Quận Tân Bình</t>
  </si>
  <si>
    <t xml:space="preserve">Cử nhân Tiếng Đức </t>
  </si>
  <si>
    <t>Hoàng</t>
  </si>
  <si>
    <t>20/12/1988</t>
  </si>
  <si>
    <t>066088000045</t>
  </si>
  <si>
    <t>26/9/2016</t>
  </si>
  <si>
    <t>45/3 Võ Trường Toản, Phường 15, Quận 5</t>
  </si>
  <si>
    <t>0981140407</t>
  </si>
  <si>
    <t>Giáo dục thể chất-Giáo dục quốc phòng</t>
  </si>
  <si>
    <t>TNĐHHSP</t>
  </si>
  <si>
    <t>242 tiết LT</t>
  </si>
  <si>
    <t>48/15 Lê Ngã, Phú Trung, Quận Tân Phú</t>
  </si>
  <si>
    <t>270 tiết LT</t>
  </si>
  <si>
    <t>788 tiết LT</t>
  </si>
  <si>
    <t>714 tiết LT</t>
  </si>
  <si>
    <t>370 tiết LT</t>
  </si>
  <si>
    <t>330 tiết LT</t>
  </si>
  <si>
    <t>20 tiết LT + 265 tiết TH</t>
  </si>
  <si>
    <t>330 tiết LT + 488 tiết TH</t>
  </si>
  <si>
    <t>Tựu</t>
  </si>
  <si>
    <t>CA.Ninh Thuận</t>
  </si>
  <si>
    <t>Mỹ Nghiệp, Phước Dân, Ninh Phước, Ninh Thuận</t>
  </si>
  <si>
    <t>0986163128</t>
  </si>
  <si>
    <t>Từ 02/01/2019 đến 29/6/2019</t>
  </si>
  <si>
    <t>105 tiết TH</t>
  </si>
  <si>
    <t>270 tiết LT + 150 tiết TH</t>
  </si>
  <si>
    <t>90 tiết LT+150 tiết TH</t>
  </si>
  <si>
    <t>424 tiết TH</t>
  </si>
  <si>
    <t>230 tiết TH</t>
  </si>
  <si>
    <t>K' Luyên</t>
  </si>
  <si>
    <t>0973855318</t>
  </si>
  <si>
    <t>0982774977</t>
  </si>
  <si>
    <t>Huỳnh Thị Bích</t>
  </si>
  <si>
    <t>Nguyễn Mai Trường Thọ</t>
  </si>
  <si>
    <t>Lê Quốc Việt</t>
  </si>
  <si>
    <t>Lương Ngọc Hoàng</t>
  </si>
  <si>
    <t>Trần Thị Bảo Ngọc</t>
  </si>
  <si>
    <t>Phạm Thị Kim Vi</t>
  </si>
  <si>
    <t>61</t>
  </si>
  <si>
    <t>63</t>
  </si>
  <si>
    <t>69</t>
  </si>
  <si>
    <t>70</t>
  </si>
  <si>
    <t>72</t>
  </si>
  <si>
    <t>73</t>
  </si>
  <si>
    <t>74</t>
  </si>
  <si>
    <t>77</t>
  </si>
  <si>
    <t>78</t>
  </si>
  <si>
    <t>79</t>
  </si>
  <si>
    <t>80</t>
  </si>
  <si>
    <t>81</t>
  </si>
  <si>
    <t>82</t>
  </si>
  <si>
    <t>84</t>
  </si>
  <si>
    <t>87</t>
  </si>
  <si>
    <t>88</t>
  </si>
  <si>
    <t>HỌ VÀ TÊN</t>
  </si>
  <si>
    <t>8/10/1985</t>
  </si>
  <si>
    <t>4/12/1992</t>
  </si>
  <si>
    <t>12/1/1993</t>
  </si>
  <si>
    <t>02/3/1984</t>
  </si>
  <si>
    <t>10/2/1986</t>
  </si>
  <si>
    <t>6/10/1984</t>
  </si>
  <si>
    <t>90</t>
  </si>
  <si>
    <t>2613800956</t>
  </si>
  <si>
    <t>01/7/2010</t>
  </si>
  <si>
    <t>07/7/2017</t>
  </si>
  <si>
    <t>10/4/2017</t>
  </si>
  <si>
    <t>5/7/2011</t>
  </si>
  <si>
    <t>05/7/2013</t>
  </si>
  <si>
    <t>05/02/2015</t>
  </si>
  <si>
    <t>11/5/2013</t>
  </si>
  <si>
    <t>06/3/2013</t>
  </si>
  <si>
    <t>06/9/2014</t>
  </si>
  <si>
    <t>03/8/2010</t>
  </si>
  <si>
    <t>Xây dựng Đảng và Chính quyền Nhà nước</t>
  </si>
  <si>
    <t>44091000179</t>
  </si>
  <si>
    <t>UD CNTT trong dạy học</t>
  </si>
  <si>
    <t>107/8/32 Quang Trung, phường 10, quận Gò Vấp, TP. HCM</t>
  </si>
  <si>
    <t>215/38 Nguyễn Xí, phường 13, quận Bình Thạnh, TP. HCM</t>
  </si>
  <si>
    <t xml:space="preserve">140 Vườn Lài, An Phú Đông, TP. HCM </t>
  </si>
  <si>
    <t xml:space="preserve">141 Vườn Lài, An Phú Đông, TP. HCM </t>
  </si>
  <si>
    <t>50/5 phường Đông Hòa, tỉnh Bình Dương</t>
  </si>
  <si>
    <t>66 Thân Nhân Trung, phường 13, quận Tân Bình, TP. HCM</t>
  </si>
  <si>
    <t>136 Công Hòa, phường 4, quận Tân Bình, TP. HCM</t>
  </si>
  <si>
    <t>45 tiết LT+75 tiết TH</t>
  </si>
  <si>
    <t>Từ '11/3/2019 đến 29/6/2019</t>
  </si>
  <si>
    <t>Từ 11/3/2019 đến 29/6/2019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</si>
  <si>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</si>
  <si>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</si>
  <si>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</si>
  <si>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</si>
  <si>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</si>
  <si>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</si>
  <si>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</si>
  <si>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</si>
  <si>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</si>
  <si>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</si>
  <si>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</si>
  <si>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</si>
  <si>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</si>
  <si>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</si>
  <si>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</si>
  <si>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</si>
  <si>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</si>
  <si>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</si>
  <si>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Tiến sĩ</t>
  </si>
  <si>
    <t>Ứng dụng  CNTT cơ bản</t>
  </si>
  <si>
    <t>Họ</t>
  </si>
  <si>
    <t>Tên</t>
  </si>
  <si>
    <t>Như</t>
  </si>
  <si>
    <t>Linh</t>
  </si>
  <si>
    <t>Cường</t>
  </si>
  <si>
    <t>Quyên</t>
  </si>
  <si>
    <t>Đồng</t>
  </si>
  <si>
    <t>Hiếu</t>
  </si>
  <si>
    <t>Kiều</t>
  </si>
  <si>
    <t>Tứ</t>
  </si>
  <si>
    <t>Thắng</t>
  </si>
  <si>
    <t>Mạnh</t>
  </si>
  <si>
    <t>Phước</t>
  </si>
  <si>
    <t>Luyên</t>
  </si>
  <si>
    <t>Có công tác tại doanh nghiệp</t>
  </si>
  <si>
    <t>Công ty</t>
  </si>
  <si>
    <t>Ngày tham gia</t>
  </si>
  <si>
    <t>Đơn vị cấp</t>
  </si>
  <si>
    <t>ĐH Sư phạm Kỹ thuật TP.HCM</t>
  </si>
  <si>
    <t>CĐ Công thương TP.HCM</t>
  </si>
  <si>
    <t>Sở GDĐT TP.HCM</t>
  </si>
  <si>
    <t>ĐH Trần Đại Nghĩa</t>
  </si>
  <si>
    <t>ĐH Sư phạm TP.HCM</t>
  </si>
  <si>
    <t>VP</t>
  </si>
  <si>
    <t>ĐH Khoa học tự nhiên TP.HCM</t>
  </si>
  <si>
    <t>20/06/2013</t>
  </si>
  <si>
    <t>Không có hồ sơ</t>
  </si>
  <si>
    <t>ĐH Đà Lạt</t>
  </si>
  <si>
    <t>25/04/2010</t>
  </si>
  <si>
    <t>ĐH Sư phạm Thể dục thể thao TP. HCM</t>
  </si>
  <si>
    <t>25/07/2007</t>
  </si>
  <si>
    <t>03/11/2009</t>
  </si>
  <si>
    <t>Viện Nghiên cứu phát triển VH và GD Đông Nam Á</t>
  </si>
  <si>
    <t>06/06/2017</t>
  </si>
  <si>
    <t>ĐH Sư phạm TP. HCM</t>
  </si>
  <si>
    <t>27/06/2016</t>
  </si>
  <si>
    <t>CĐ Công thương TP. HCM</t>
  </si>
  <si>
    <t>19/07/2016</t>
  </si>
  <si>
    <t>ĐH Ngân hàng TP. HCM</t>
  </si>
  <si>
    <t>24/07/2014</t>
  </si>
  <si>
    <t>ĐH Vinh</t>
  </si>
  <si>
    <t>28/03/2013</t>
  </si>
  <si>
    <t>Công ty TNHH Tin học Bình Tiến</t>
  </si>
  <si>
    <t>28/04/2013</t>
  </si>
  <si>
    <t>TN SP</t>
  </si>
  <si>
    <t>28/08/2018</t>
  </si>
  <si>
    <t>05/07/2018</t>
  </si>
  <si>
    <t>ĐH Bách Khoa TP.HCM</t>
  </si>
  <si>
    <t>14/08/2018</t>
  </si>
  <si>
    <t>ĐH Ngân hàng</t>
  </si>
  <si>
    <t>27/10/2014</t>
  </si>
  <si>
    <t>ĐH Sư phạm Thể dục Thể thao TP.HCM</t>
  </si>
  <si>
    <t>08/10/2010</t>
  </si>
  <si>
    <t>TT GD Hường nghiệp EPVE</t>
  </si>
  <si>
    <t>15/07/2000</t>
  </si>
  <si>
    <t>Học viện Chính trị Quân sự</t>
  </si>
  <si>
    <t>11/11/2014</t>
  </si>
  <si>
    <t>22/07/2016</t>
  </si>
  <si>
    <t>ĐH Sài Gòn</t>
  </si>
  <si>
    <t>17/09/2015</t>
  </si>
  <si>
    <t>11/05/2016</t>
  </si>
  <si>
    <t>TNSP</t>
  </si>
  <si>
    <t>19/06/2015</t>
  </si>
  <si>
    <t>25/07/2013</t>
  </si>
  <si>
    <t>10/06/2014</t>
  </si>
  <si>
    <t>28/07/2010</t>
  </si>
  <si>
    <t>28/05/2010</t>
  </si>
  <si>
    <t>TT UD&amp;PT CN Tự Động Hóa</t>
  </si>
  <si>
    <t>18/05/2016</t>
  </si>
  <si>
    <t>Viện ĐT&amp;NC TP.HCM</t>
  </si>
  <si>
    <t>08/06/2016</t>
  </si>
  <si>
    <t>ĐH Sư phạm Đà Nẵng</t>
  </si>
  <si>
    <t>'02/07/2018</t>
  </si>
  <si>
    <t>01/06/2017</t>
  </si>
  <si>
    <t>24/01/2018</t>
  </si>
  <si>
    <t>21/04/2016</t>
  </si>
  <si>
    <t>ĐH Khoa học tự nhiên</t>
  </si>
  <si>
    <t>15/10/2016</t>
  </si>
  <si>
    <t>05/10/2016</t>
  </si>
  <si>
    <t>30/06/2011</t>
  </si>
  <si>
    <t>05/05/2009</t>
  </si>
  <si>
    <t>TN ĐH Sư phạm</t>
  </si>
  <si>
    <t>18/11/2011</t>
  </si>
  <si>
    <t>10/11/2010</t>
  </si>
  <si>
    <t>ĐH Giao thông Vận tải TP.HCM</t>
  </si>
  <si>
    <t>12/06/2018</t>
  </si>
  <si>
    <t>ĐH Thủ Dầu 1</t>
  </si>
  <si>
    <t>17/05/2017</t>
  </si>
  <si>
    <t>Trường ĐH Bách Khoa</t>
  </si>
  <si>
    <t>30/1/2018</t>
  </si>
  <si>
    <t>01/06/2018</t>
  </si>
  <si>
    <t>08/08/2018</t>
  </si>
  <si>
    <t>18/06/2018</t>
  </si>
  <si>
    <t>03/11/2015</t>
  </si>
  <si>
    <t>ĐH Thể dục thể thao TP.HCM</t>
  </si>
  <si>
    <t>04/03/2015</t>
  </si>
  <si>
    <t>SP Ngữ văn</t>
  </si>
  <si>
    <t>19/06/2013</t>
  </si>
  <si>
    <t>05/11/2014</t>
  </si>
  <si>
    <t>04/11/2014</t>
  </si>
  <si>
    <t xml:space="preserve">- CT Simon Việt Nam
- CTCP Lozi Việt Nam </t>
  </si>
  <si>
    <t>- 8/2015-8/2017</t>
  </si>
  <si>
    <t>11/11/2013</t>
  </si>
  <si>
    <t>ĐH KHXH&amp;NV</t>
  </si>
  <si>
    <t>12/04/2013</t>
  </si>
  <si>
    <t>24/06/2013</t>
  </si>
  <si>
    <t>25/05/2015</t>
  </si>
  <si>
    <t>TN Sư phạm</t>
  </si>
  <si>
    <t>SP Vật lý</t>
  </si>
  <si>
    <t>20/07/2017</t>
  </si>
  <si>
    <t>11/07/2017</t>
  </si>
  <si>
    <t>18/06/2014</t>
  </si>
  <si>
    <t>24/06/2014</t>
  </si>
  <si>
    <t>TT BD&amp;PT Nguồn nhân lực</t>
  </si>
  <si>
    <t>08/02/2018</t>
  </si>
  <si>
    <t>ĐH Ngô Quyền</t>
  </si>
  <si>
    <t>26/042012</t>
  </si>
  <si>
    <t>23/06/2014</t>
  </si>
  <si>
    <t>TT Ngôn ngữ &amp; Tin học ECO</t>
  </si>
  <si>
    <t>025711424</t>
  </si>
  <si>
    <t>09/03/2013</t>
  </si>
  <si>
    <t>Xóm Trung Long, xã Diễn Hồng, huyện Diễn Châu, Nghệ An</t>
  </si>
  <si>
    <t>12A04 CC Conisgaden, Nguyễn Văn Linh, xã Phong Phú, huyện Bình Chánh, TPHCM</t>
  </si>
  <si>
    <t>0917709142</t>
  </si>
  <si>
    <t>;03/11/2015</t>
  </si>
  <si>
    <t>11/07/2012</t>
  </si>
  <si>
    <t>ĐH Sư phạm Huế</t>
  </si>
  <si>
    <t>28/06/2010</t>
  </si>
  <si>
    <t>25/09/2011</t>
  </si>
  <si>
    <t>TT Ngoại ngữ &amp; Tin học HUEITC</t>
  </si>
  <si>
    <t>09/06/2015</t>
  </si>
  <si>
    <t>06/07/2013</t>
  </si>
  <si>
    <t>TT Ngoại ngữ &amp; Tin học ECO</t>
  </si>
  <si>
    <t>15/09/1999</t>
  </si>
  <si>
    <t>ĐH Khoa học Tự nhiên</t>
  </si>
  <si>
    <t>06/07/2011</t>
  </si>
  <si>
    <t>03/03/2017</t>
  </si>
  <si>
    <t>07/09/2016</t>
  </si>
  <si>
    <t>ĐH Ngoại ngữ &amp; Tin học TP.HCM</t>
  </si>
  <si>
    <t>ĐH Sài gòn</t>
  </si>
  <si>
    <t>05/05/2016</t>
  </si>
  <si>
    <t>23/05/2016</t>
  </si>
  <si>
    <t>25/06/2007</t>
  </si>
  <si>
    <t>ĐH Sư phạm Hà Nội</t>
  </si>
  <si>
    <t>24/10/2018</t>
  </si>
  <si>
    <t>21/12/2018</t>
  </si>
  <si>
    <t>191518670</t>
  </si>
  <si>
    <t>21/08/2013</t>
  </si>
  <si>
    <t>CA. T-T. Huế</t>
  </si>
  <si>
    <t>Quảng An, Quảng Điền, Thừa Thiên - Huế</t>
  </si>
  <si>
    <t>Huế</t>
  </si>
  <si>
    <t>CC Khang Gia Tân Hương, 377 Tân hương, P. Tân Quý, Q. Tân Phú, TP.HCM</t>
  </si>
  <si>
    <t>18/01/2016</t>
  </si>
  <si>
    <t>26/04/2012</t>
  </si>
  <si>
    <t>CTCP Văn hóa &amp;GD Quốc tế</t>
  </si>
  <si>
    <t>15/06/2012</t>
  </si>
  <si>
    <t>18/11/2016</t>
  </si>
  <si>
    <t>ĐH Văn Hiến</t>
  </si>
  <si>
    <t>08/04/2016</t>
  </si>
  <si>
    <t>07/06/2007</t>
  </si>
  <si>
    <t>ĐH Thể dục Thể thao I</t>
  </si>
  <si>
    <t>- 11/11/2016
- 02/11/2016</t>
  </si>
  <si>
    <t>10/09/2016</t>
  </si>
  <si>
    <t>- Trường ĐH Thể dục Thể thao
- ĐH Sư phạm TP. HCM</t>
  </si>
  <si>
    <t>Trường ĐH Thể dục Thể thao</t>
  </si>
  <si>
    <t>09/03/2011</t>
  </si>
  <si>
    <t>TT Ngoại ngữ &amp; Tin học Việt Hàn</t>
  </si>
  <si>
    <t>30/01/2015</t>
  </si>
  <si>
    <t>21/06/2014</t>
  </si>
  <si>
    <t>CĐ Nghề Kỹ thuật Công nghệ TP. HCM</t>
  </si>
  <si>
    <t>3/2016-6/2018</t>
  </si>
  <si>
    <t>CT Samsung</t>
  </si>
  <si>
    <t>06/08/2008</t>
  </si>
  <si>
    <t>Trường Nghiệp vụ Kinh tế Đối ngoại</t>
  </si>
  <si>
    <t>20/02/2009</t>
  </si>
  <si>
    <t>TT Tin học Ngoại ngữ Global</t>
  </si>
  <si>
    <t>30/06/2008</t>
  </si>
  <si>
    <t>30/05/2006</t>
  </si>
  <si>
    <t>ĐH Dân lập Văn Hiến</t>
  </si>
  <si>
    <t>28/07/2002</t>
  </si>
  <si>
    <t>30/08/2000</t>
  </si>
  <si>
    <t>25/04/2016</t>
  </si>
  <si>
    <t>28/03/2018</t>
  </si>
  <si>
    <t>04/04/2007</t>
  </si>
  <si>
    <t>Sở GDĐT TP. HCM</t>
  </si>
  <si>
    <t>15/08/2014</t>
  </si>
  <si>
    <t>11/01/2019</t>
  </si>
  <si>
    <t>ĐH Sư phạm Thể dục thể thao TP.HCM</t>
  </si>
  <si>
    <t>10/12/2014</t>
  </si>
  <si>
    <t>30/10/2013</t>
  </si>
  <si>
    <t>UD CNTT CB</t>
  </si>
  <si>
    <t>Văn phòng</t>
  </si>
  <si>
    <t>Trình độ chuyên môn</t>
  </si>
  <si>
    <t>- Khoa học giáo dục
- ĐH Giáo dục Quốc phòng - An ninh</t>
  </si>
  <si>
    <t>UD CNTT NC</t>
  </si>
  <si>
    <t>Ứng dụng CNTT nâng cao</t>
  </si>
  <si>
    <t xml:space="preserve">B2 </t>
  </si>
  <si>
    <t>Toeic (tương dương B1)</t>
  </si>
  <si>
    <t>Toeic (tương dương B2)</t>
  </si>
  <si>
    <t>Toefl (tương dương B1)</t>
  </si>
  <si>
    <t>DANH SÁCH GIẢNG VIÊN THỈNH GIẢNG 
TẠI TRƯỜNG CAO ĐẲNG LÝ TỰ TRỌNG THÀNH PHỐ HỒ CHÍ MINH</t>
  </si>
  <si>
    <t>KHOA CƠ KHÍ</t>
  </si>
  <si>
    <t>Nguyễn Văn Bộ</t>
  </si>
  <si>
    <t>Quảng Nam</t>
  </si>
  <si>
    <t>021050102</t>
  </si>
  <si>
    <t>15/5/2007</t>
  </si>
  <si>
    <t>CA TP.HCM</t>
  </si>
  <si>
    <t>947/60 Lạc Long Quân, Phường 11, Quận Tân Bình</t>
  </si>
  <si>
    <t>0918478295</t>
  </si>
  <si>
    <t>Kỹ sư ô tô máy kéo</t>
  </si>
  <si>
    <t>TT Tin học Huflit ĐH DL Ngoại ngữ Tin học</t>
  </si>
  <si>
    <t>455 tiết LT</t>
  </si>
  <si>
    <t>Bộ</t>
  </si>
  <si>
    <t>Công ty Vớ tân Bình
Công ty Len BOIN
Công ty H&amp;M Vina
Nhà máy SX nón BH ASIA</t>
  </si>
  <si>
    <t>1990-1995
1996-2007
2008-2013
2015-2016</t>
  </si>
  <si>
    <t>Mai Xuân Điều</t>
  </si>
  <si>
    <t>06/09/1991</t>
  </si>
  <si>
    <t>Kỹ thuật Cơ khí</t>
  </si>
  <si>
    <t>ĐH Nông Lâm TP.HCM</t>
  </si>
  <si>
    <t>TT ngoại ngữ ĐH Nông Lâm TP.HCM</t>
  </si>
  <si>
    <t>Sư phạm dạy nghề</t>
  </si>
  <si>
    <t>Từ 10/10/2018 đến 26/01/2019</t>
  </si>
  <si>
    <t>165 tiết LT</t>
  </si>
  <si>
    <t>Điều</t>
  </si>
  <si>
    <t>Công ty TNHH-TM-DV-XNK Tân Phước Hạnh</t>
  </si>
  <si>
    <t>2014-2016</t>
  </si>
  <si>
    <t>Dương Tiến Đoàn</t>
  </si>
  <si>
    <t>08/3/1976</t>
  </si>
  <si>
    <t>022908662</t>
  </si>
  <si>
    <t>15/05/2009</t>
  </si>
  <si>
    <t>947/60 Lạc Long Quân, P11, Q Tân Bình</t>
  </si>
  <si>
    <t>254/5/30 Lê Văn Thọ, P. 11, Q. Gò Vấp</t>
  </si>
  <si>
    <t>ĐH Bách khoa TP.HCM</t>
  </si>
  <si>
    <t>TT Khảo thí tiếng anh ĐHQG TPHCM</t>
  </si>
  <si>
    <t xml:space="preserve">Từ 12/03/2018 đến 16/06/2018 </t>
  </si>
  <si>
    <t>120 LT</t>
  </si>
  <si>
    <t>Đoàn</t>
  </si>
  <si>
    <t>Công ty Tư vấn &amp; Đầu tư Kỹ thuật Cơ điện (AGRINCO)</t>
  </si>
  <si>
    <t>1999-2004</t>
  </si>
  <si>
    <t>Nguyễn Khắc Huy</t>
  </si>
  <si>
    <t>TP.HCM</t>
  </si>
  <si>
    <t>024911362</t>
  </si>
  <si>
    <t>02/7/2012</t>
  </si>
  <si>
    <t>Trại Đèn, Phước Hiệp, Huyện Củ Chi</t>
  </si>
  <si>
    <t>0767854727</t>
  </si>
  <si>
    <t>Công nghệ chế tạo máy</t>
  </si>
  <si>
    <t>ĐH SPKT TP.HCM</t>
  </si>
  <si>
    <t>ĐHNG Tin học TP.HCM</t>
  </si>
  <si>
    <t>10/01/2019</t>
  </si>
  <si>
    <t>ĐH Ngân hàng TP.HCM</t>
  </si>
  <si>
    <t>Từ 22/2/2019 đến 08/6/2019</t>
  </si>
  <si>
    <t>Huy</t>
  </si>
  <si>
    <t xml:space="preserve">Cao Anh Khoa </t>
  </si>
  <si>
    <t>28/4/1990</t>
  </si>
  <si>
    <t>02/02/2016</t>
  </si>
  <si>
    <t>CA Tỉnh Quảng Ngãi</t>
  </si>
  <si>
    <t>Nghĩa Phương, Tư Nghĩa, Quảng Ngãi</t>
  </si>
  <si>
    <t>Số 2, D3, Phường 25, Quận Bình Thạnh</t>
  </si>
  <si>
    <t>0974587520</t>
  </si>
  <si>
    <t>Cơ kỹ thuật</t>
  </si>
  <si>
    <t>ĐH GTVT TP.HCM</t>
  </si>
  <si>
    <t>Toeic 540</t>
  </si>
  <si>
    <t>IIG Việt Nam</t>
  </si>
  <si>
    <t>Từ 11/3/2019 đến 29/6//2019</t>
  </si>
  <si>
    <t>90 tiết LT</t>
  </si>
  <si>
    <t xml:space="preserve">Khoa </t>
  </si>
  <si>
    <t>Lê Văn Nhân</t>
  </si>
  <si>
    <t>16/05/1988</t>
  </si>
  <si>
    <t>Đồng Tháp</t>
  </si>
  <si>
    <t>341350642</t>
  </si>
  <si>
    <t>15/05/2008</t>
  </si>
  <si>
    <t>838 Ấp 3, Xã Phong Mỹ, Cao Lãnh, Đồng Tháp</t>
  </si>
  <si>
    <t>0973823318</t>
  </si>
  <si>
    <t>Toeic 425</t>
  </si>
  <si>
    <t>12/03/2017</t>
  </si>
  <si>
    <t>13/03/2018
16/06/2018 tại CN Cơ khí</t>
  </si>
  <si>
    <t>105 LT</t>
  </si>
  <si>
    <t>Nhân</t>
  </si>
  <si>
    <t>Nguyễn Thanh Phong</t>
  </si>
  <si>
    <t>17/02/1984</t>
  </si>
  <si>
    <t>12/11/2014</t>
  </si>
  <si>
    <t>Xã Long Hựu Đông, Huyện Cần Đước, Tỉnh Long An</t>
  </si>
  <si>
    <t>22/24 Đường 16, Phường Linh Trung, QuậnThủ Đức</t>
  </si>
  <si>
    <t>0938095340</t>
  </si>
  <si>
    <t>Kỹ thuật cơ khí</t>
  </si>
  <si>
    <t>ĐH Nông lâm TP.HCM</t>
  </si>
  <si>
    <t>31/07/2011</t>
  </si>
  <si>
    <t>ĐH Nông Lâm</t>
  </si>
  <si>
    <t>115 tiết LT + 180 tiết TH</t>
  </si>
  <si>
    <t>Phong</t>
  </si>
  <si>
    <t>Lưu Hoàng Sáng</t>
  </si>
  <si>
    <t>18/11/2010</t>
  </si>
  <si>
    <t>CA Tỉnh Vĩnh Long</t>
  </si>
  <si>
    <t>112 Đinh Tiên Hoàng, Khóm 3, Phường 8, TP Vĩnh Long, Tỉnh Vĩnh Long</t>
  </si>
  <si>
    <t>0398282169</t>
  </si>
  <si>
    <t>Cơ khí chế tạo máy</t>
  </si>
  <si>
    <t>ĐHSP Kỹ thuật TP.HCM</t>
  </si>
  <si>
    <t>02/08/2010</t>
  </si>
  <si>
    <t>TT Ngôn ngữ Việt Mỹ</t>
  </si>
  <si>
    <t>Sư phạm bậc 1</t>
  </si>
  <si>
    <t>29/4/2019 đến 29/6/2019</t>
  </si>
  <si>
    <t>240 tiết TH</t>
  </si>
  <si>
    <t>Sáng</t>
  </si>
  <si>
    <t>Lê Thanh Thuận</t>
  </si>
  <si>
    <t>13/08/1988</t>
  </si>
  <si>
    <t>215034209</t>
  </si>
  <si>
    <t>20/01/2009</t>
  </si>
  <si>
    <t>Bình Hòa Bắc, xã Ân Hảo Đông, huyện Hoài Ân, tỉnh Bình Định</t>
  </si>
  <si>
    <t>C302, C/c C4, đường Man Thiện, phường Hiệp Phú, Q9</t>
  </si>
  <si>
    <t>0986029269</t>
  </si>
  <si>
    <t>Cơ Kỹ thuật</t>
  </si>
  <si>
    <t>TT Tin học - ĐHSPKT TP.HCM</t>
  </si>
  <si>
    <t>Cambridge</t>
  </si>
  <si>
    <t>Sư phạm bậc 2</t>
  </si>
  <si>
    <t>26/02/2018
21/04/2018 tại CN Cơ khí</t>
  </si>
  <si>
    <t>30 LT</t>
  </si>
  <si>
    <t>Thuận</t>
  </si>
  <si>
    <t>Lê Hải Tuấn</t>
  </si>
  <si>
    <t>26/2/1963</t>
  </si>
  <si>
    <t>021313081</t>
  </si>
  <si>
    <t>13/11/2007</t>
  </si>
  <si>
    <t>76/17/35 Phan Tây Hồ, P. 7, Q. Phú Nhuận</t>
  </si>
  <si>
    <t>0903168970</t>
  </si>
  <si>
    <t>Chứng chỉ 7/7 nghề Tiện</t>
  </si>
  <si>
    <t>THCN Thành phố</t>
  </si>
  <si>
    <t>ĐH</t>
  </si>
  <si>
    <t>ĐH CNTT TP.HCM</t>
  </si>
  <si>
    <t>18/02/2016</t>
  </si>
  <si>
    <t>Viện Đào tạo và nâng cao TP.HCM</t>
  </si>
  <si>
    <t>Từ 11/3/2019 đến 11/5/2019</t>
  </si>
  <si>
    <t>Tuấn</t>
  </si>
  <si>
    <t>KHOA CNTT</t>
  </si>
  <si>
    <t>Trần Quốc Định</t>
  </si>
  <si>
    <t>Trà Vinh</t>
  </si>
  <si>
    <t>3/8/2015</t>
  </si>
  <si>
    <t>CA Trà Vinh</t>
  </si>
  <si>
    <t>Xã Tập Ngãi, Huyện Tiểu Cần, Tỉnh Trà Vinh</t>
  </si>
  <si>
    <t>90/12 An Nhơn, phường 17, quận Gò Vấp, TP. HCM</t>
  </si>
  <si>
    <t>0916282944</t>
  </si>
  <si>
    <t>Công nghệ thông tin</t>
  </si>
  <si>
    <t>25/09/2017</t>
  </si>
  <si>
    <t>ĐH Công nghệ thực phẩm TP.HCM</t>
  </si>
  <si>
    <t>21/04/2014</t>
  </si>
  <si>
    <t>TC: 30 tiết LT+60 tiết TH</t>
  </si>
  <si>
    <t>Định</t>
  </si>
  <si>
    <t>Lương Minh Dũng</t>
  </si>
  <si>
    <t>30/4/1989</t>
  </si>
  <si>
    <t>079089006525</t>
  </si>
  <si>
    <t>14/7/2017</t>
  </si>
  <si>
    <t>ĐKQL cư trú và DLQG về dân cư</t>
  </si>
  <si>
    <t>55/10/16 Thành Mỹ, Phường 8, Quận Tân Bình</t>
  </si>
  <si>
    <t>0767688355</t>
  </si>
  <si>
    <t>08/01/2013</t>
  </si>
  <si>
    <t>ĐH Công nghiệp TP.HCM</t>
  </si>
  <si>
    <t>17/02/2012</t>
  </si>
  <si>
    <t>Dũng</t>
  </si>
  <si>
    <t>Vũ Ngọc Hiển</t>
  </si>
  <si>
    <t>14/02/1982</t>
  </si>
  <si>
    <t>Kiên Giang</t>
  </si>
  <si>
    <t>025210388</t>
  </si>
  <si>
    <t>14/10/2009</t>
  </si>
  <si>
    <t>367/6 Khu phố 3A, Phường Thạnh Lộc, Quận 12</t>
  </si>
  <si>
    <t>0907029199</t>
  </si>
  <si>
    <t xml:space="preserve">Cử nhân Mỹ thuật; Thạc sĩ Nghệ thuật, </t>
  </si>
  <si>
    <t>ĐH Mahasarakham</t>
  </si>
  <si>
    <t>ĐH Mỹ thuật TP.HCM</t>
  </si>
  <si>
    <t>Từ 02/01/2019 đến 22/6/2019</t>
  </si>
  <si>
    <t>- CĐ: 15 tiết LT+120 tiết TH
- TC: 60 tiết LT+120 tiết TH</t>
  </si>
  <si>
    <t>Hiển</t>
  </si>
  <si>
    <t>Lâm Thanh Hùng</t>
  </si>
  <si>
    <t>021736378</t>
  </si>
  <si>
    <t>30/8/2017</t>
  </si>
  <si>
    <t>155/203 Bùi Viện, Phường Phạm Ngũ Lão, Quận 1</t>
  </si>
  <si>
    <t>Khoa học máy tính</t>
  </si>
  <si>
    <t>ThS</t>
  </si>
  <si>
    <t>14/10/2004</t>
  </si>
  <si>
    <t>03/11/2017</t>
  </si>
  <si>
    <t>Từ 02/01/2019 đến 12/5/2019</t>
  </si>
  <si>
    <t>30 tiết LT+60 tiết TH</t>
  </si>
  <si>
    <t>Hùng</t>
  </si>
  <si>
    <t>Công ty naforimex</t>
  </si>
  <si>
    <t>1978-1981</t>
  </si>
  <si>
    <t>Trương Hữu Lộc</t>
  </si>
  <si>
    <t>Bến Tre</t>
  </si>
  <si>
    <t>025326360</t>
  </si>
  <si>
    <t>24/6/2010</t>
  </si>
  <si>
    <t>Số 10, Đường số 1, Phường Bình Hưng Hòa A, Quận Bình Tân</t>
  </si>
  <si>
    <t>0919651165</t>
  </si>
  <si>
    <t>31/12/2007</t>
  </si>
  <si>
    <t>ĐH Công nghệ thông tin</t>
  </si>
  <si>
    <t>20/12/2004</t>
  </si>
  <si>
    <t>CĐ Bán công Công nghệ &amp; QTDN</t>
  </si>
  <si>
    <t>Từ 02/01/2019 đến 30/6/2019</t>
  </si>
  <si>
    <t>- CĐ: 30 tiết LT+60 tiết TH
- TC: 34 tiết LT+68 tiết TH</t>
  </si>
  <si>
    <t>Lộc</t>
  </si>
  <si>
    <t>TNHH Phương Nam Thuật</t>
  </si>
  <si>
    <t>T9/2007 - T01/2009</t>
  </si>
  <si>
    <t>Huỳnh Thị Minh Ly</t>
  </si>
  <si>
    <t>20/02/1979</t>
  </si>
  <si>
    <t>Quãng Ngãi</t>
  </si>
  <si>
    <t>051179000292</t>
  </si>
  <si>
    <t>27/9/2017</t>
  </si>
  <si>
    <t>78/31 Chấn Hưng, P6, Q.Tân Bình, TP. HCM</t>
  </si>
  <si>
    <t>30/09/2018</t>
  </si>
  <si>
    <t>Học viện Kỹ thuật Quân sự</t>
  </si>
  <si>
    <t>26/01/2016</t>
  </si>
  <si>
    <t>ĐH Ngoại ngữ Huế</t>
  </si>
  <si>
    <t>TC: 60 tiết LT+120 tiết TH</t>
  </si>
  <si>
    <t>Ly</t>
  </si>
  <si>
    <t>Trần Quang Bình</t>
  </si>
  <si>
    <t>20/11/1979</t>
  </si>
  <si>
    <t>024862163</t>
  </si>
  <si>
    <t>14/4/2014</t>
  </si>
  <si>
    <t>CA 
TP.HCM</t>
  </si>
  <si>
    <t>25/54E Hồ Văn Long, Phường Tân Tạo, Quận Bình Tân, TP.HCM</t>
  </si>
  <si>
    <t>0902351268</t>
  </si>
  <si>
    <t>09/10/2016</t>
  </si>
  <si>
    <t>ĐH Thái Nguyên</t>
  </si>
  <si>
    <t>- Công ty CP Tin học Lạc Việt
- Công ty Thế kỷ 21
- Công ty CP Đại Phát</t>
  </si>
  <si>
    <t>- T8/2002 - T8/2004
- T9/2004 - T8/2006
- T9/2006 - T82008</t>
  </si>
  <si>
    <t>03/9/2019 đến 10/1/2020</t>
  </si>
  <si>
    <t>Nguyễn Thị Ngọc Châu</t>
  </si>
  <si>
    <t>14/10/1988</t>
  </si>
  <si>
    <t xml:space="preserve">Đắk Lắk </t>
  </si>
  <si>
    <t>241045470</t>
  </si>
  <si>
    <t>31/7/2009</t>
  </si>
  <si>
    <t xml:space="preserve">CA Đắk Lắk </t>
  </si>
  <si>
    <t>Thôn 6 – EA Tiêu – Cư Kuin – Tỉnh Đắk Lắk</t>
  </si>
  <si>
    <t>Chung cư Opal Garden, P. Hiệp Bình Chánh, Q. Thủ Đức, TP.HCM</t>
  </si>
  <si>
    <t>0935087396</t>
  </si>
  <si>
    <t>Mỹ thuật tạo hình</t>
  </si>
  <si>
    <t>20/10/2014</t>
  </si>
  <si>
    <t>ĐH Mỹ thuật TP. HCM</t>
  </si>
  <si>
    <t>06/01/2011</t>
  </si>
  <si>
    <t>Cam kết BS c/c sư phạm trước T3/2020</t>
  </si>
  <si>
    <t>KHOA ĐỘNG LỰC</t>
  </si>
  <si>
    <t>Nguyễn Văn Tuấn Anh</t>
  </si>
  <si>
    <t>24/02/1992</t>
  </si>
  <si>
    <t>Tỉnh Bến Tre</t>
  </si>
  <si>
    <t>321441333</t>
  </si>
  <si>
    <t>24/10/2007</t>
  </si>
  <si>
    <t>CA.tỉnh Bến Tre</t>
  </si>
  <si>
    <t xml:space="preserve"> Tổ 6, ấp Tân Phong, xã Thành Thới A, huyện Mỏ Cày, tỉnh Bến Tre </t>
  </si>
  <si>
    <t xml:space="preserve"> Số 7, tổ 3, KP6, phường Linh Trung, quận Thủ Đức</t>
  </si>
  <si>
    <t>0977734904</t>
  </si>
  <si>
    <t>Kỹ thuật Ô tô</t>
  </si>
  <si>
    <t>20/08/2014</t>
  </si>
  <si>
    <t>30/08/2017</t>
  </si>
  <si>
    <t>Từ 14/01/2019
đến 29/6/2019</t>
  </si>
  <si>
    <t>150 tiết LT
330 tiết TH</t>
  </si>
  <si>
    <t>Anh</t>
  </si>
  <si>
    <t>CTNHH Chuyên doanh Ô tô Sài Gòn</t>
  </si>
  <si>
    <t>T9/2014 - T5/2015</t>
  </si>
  <si>
    <t>Nguyễn Bá Ba</t>
  </si>
  <si>
    <t>22/7/1989</t>
  </si>
  <si>
    <t>Tỉnh Bình Định</t>
  </si>
  <si>
    <t>215125754</t>
  </si>
  <si>
    <t>31/10/2005</t>
  </si>
  <si>
    <t>CA.
Tỉnh Bình Định</t>
  </si>
  <si>
    <t>249 Quốc lộ
1A, TT Tam Quan, Hoài Nhơn, Bình  Định</t>
  </si>
  <si>
    <t>0963233517</t>
  </si>
  <si>
    <t>Công nghệ kỹ thuật ô tô</t>
  </si>
  <si>
    <t>30/9/2014</t>
  </si>
  <si>
    <t>29/01/2019</t>
  </si>
  <si>
    <t>Từ 18/02/2019
 đến 08/6/2019</t>
  </si>
  <si>
    <t>90 tiết LT CĐ</t>
  </si>
  <si>
    <t>Ba</t>
  </si>
  <si>
    <t>CP Ô tô Trường Hải, TNHH TM DV Ô tô Tây Sài Gòn</t>
  </si>
  <si>
    <t>2014 -2018</t>
  </si>
  <si>
    <t>Phạm Hải Đăng</t>
  </si>
  <si>
    <t>21/5/1992</t>
  </si>
  <si>
    <t>25/9/2012</t>
  </si>
  <si>
    <t>09/01/2014</t>
  </si>
  <si>
    <t>Từ 03/9/2018 đến 01/12/2018</t>
  </si>
  <si>
    <t>60 tiết LT CĐ</t>
  </si>
  <si>
    <t>Đăng</t>
  </si>
  <si>
    <t>Quãng Minh Đằng</t>
  </si>
  <si>
    <t>12/01/1987</t>
  </si>
  <si>
    <t>321315443</t>
  </si>
  <si>
    <t>06/06/2014</t>
  </si>
  <si>
    <t>CA. tỉnh Bến Tre</t>
  </si>
  <si>
    <t>34Đ Bình Thạnh, Bình Phú, Bến Tre</t>
  </si>
  <si>
    <t>620B/1 tổ 71, KP3, Trung Mỹ Tây, Q12</t>
  </si>
  <si>
    <t>0982129959</t>
  </si>
  <si>
    <t>Kỹ thuật Cơ khí Động lực</t>
  </si>
  <si>
    <t>30/6/2016</t>
  </si>
  <si>
    <t>28/5/2015</t>
  </si>
  <si>
    <t>CĐ Công nghệ Thủ Đức</t>
  </si>
  <si>
    <t>Từ 18/02/2019
đến 08/6/2019</t>
  </si>
  <si>
    <t>420 tiết TH CĐ</t>
  </si>
  <si>
    <t>Đằng</t>
  </si>
  <si>
    <t>Trần Văn Đông</t>
  </si>
  <si>
    <t>12/12/1990</t>
  </si>
  <si>
    <t>215223184</t>
  </si>
  <si>
    <t>100/08 Đường Quang Trung, Quận 9</t>
  </si>
  <si>
    <t>0964345549</t>
  </si>
  <si>
    <t>Kỹ thuật Cơ khí động lực</t>
  </si>
  <si>
    <t>29/10/2018</t>
  </si>
  <si>
    <t>TT NN - Tin học Vạn Hạnh</t>
  </si>
  <si>
    <t>20/7/2010</t>
  </si>
  <si>
    <t>26/02/2018 đến
16/06/2018 tại CN Động lực</t>
  </si>
  <si>
    <t>240 TH</t>
  </si>
  <si>
    <t>Đông</t>
  </si>
  <si>
    <t>Sài Gòn Ford</t>
  </si>
  <si>
    <t>Nguyễn Thanh Đức</t>
  </si>
  <si>
    <t>14/01/1989</t>
  </si>
  <si>
    <t xml:space="preserve">Tỉnh
Quảng Ngãi </t>
  </si>
  <si>
    <t>212251569</t>
  </si>
  <si>
    <t xml:space="preserve">14/9/2009   </t>
  </si>
  <si>
    <t>CA.Quảng
 Ngãi</t>
  </si>
  <si>
    <t>Xã Phổ Ninh, Huyện Đức Phổ, Tỉnh Quảng Ngãi</t>
  </si>
  <si>
    <t>C2B/23 ấp 3B, Vĩnh Lộc B, Bình Chánh, Tp.HCM</t>
  </si>
  <si>
    <t>0986233798</t>
  </si>
  <si>
    <t>Công nghệ 
Kỹ thuật Ô tô</t>
  </si>
  <si>
    <t>21/9/2013</t>
  </si>
  <si>
    <t>27/5/2013</t>
  </si>
  <si>
    <t>120 tiết TH CĐ</t>
  </si>
  <si>
    <t>Trần  Xuân Dung</t>
  </si>
  <si>
    <t>Tỉnh 
Bình Định</t>
  </si>
  <si>
    <t>215005055</t>
  </si>
  <si>
    <t>25/10/2018</t>
  </si>
  <si>
    <t>CA. Tỉnh Bình Định</t>
  </si>
  <si>
    <t>Bình Hòa, Tây Sơn, Bình Định</t>
  </si>
  <si>
    <t>Thuận Giao, Thuận An, Bình Dương</t>
  </si>
  <si>
    <t>0982 916 019</t>
  </si>
  <si>
    <t>Kỹ thuật cơ  khí động lực</t>
  </si>
  <si>
    <t>30/9/2015</t>
  </si>
  <si>
    <t>Từ 11/03/2019
đến 29/6/2019</t>
  </si>
  <si>
    <t>90 tiết TH CĐ</t>
  </si>
  <si>
    <t>Dung</t>
  </si>
  <si>
    <t>Phạm Văn Được</t>
  </si>
  <si>
    <t>06/9/1976</t>
  </si>
  <si>
    <t>Cơ khí động lực</t>
  </si>
  <si>
    <t>15/5/2001</t>
  </si>
  <si>
    <t>150 tiết LT CĐ</t>
  </si>
  <si>
    <t>Được</t>
  </si>
  <si>
    <t>Đỗ Hoàng Duy</t>
  </si>
  <si>
    <t>10/08/1989</t>
  </si>
  <si>
    <t>024252799</t>
  </si>
  <si>
    <t>29/6/2004</t>
  </si>
  <si>
    <t>CA. Tp.HCM</t>
  </si>
  <si>
    <t>114/2B Đường Nguyễn Văn Bữa, Xã Xuân Thới Sơn, Huyện Hóc Môn</t>
  </si>
  <si>
    <t>096194 2918</t>
  </si>
  <si>
    <t>Kỹ thuật cơ khí (Máy xây dựng)</t>
  </si>
  <si>
    <t>26/8/2014</t>
  </si>
  <si>
    <t>ĐH Giao thông vận tải TP.HCM</t>
  </si>
  <si>
    <t>15/01/2010</t>
  </si>
  <si>
    <t>ĐH Ngoại ngữ - Tin học TP.HCM</t>
  </si>
  <si>
    <t>25/02/2013</t>
  </si>
  <si>
    <t>Từ 14/01/2019
 đến 30/6/2019</t>
  </si>
  <si>
    <t>565 tiết TH CĐ</t>
  </si>
  <si>
    <t>Duy</t>
  </si>
  <si>
    <t>Nhà máy Ô tô Thương mại Samco</t>
  </si>
  <si>
    <t>Nguyễn Xuân Hà</t>
  </si>
  <si>
    <t>08/09/1973</t>
  </si>
  <si>
    <t>Tỉnh Tiền Giang</t>
  </si>
  <si>
    <t>025355454</t>
  </si>
  <si>
    <t>16/08/2010</t>
  </si>
  <si>
    <t>CA. TP.HCM</t>
  </si>
  <si>
    <t>A97C/c Mỹ Kim, Phường Hiệp Bình Chánh, Quận Thủ Đức, TP.HCM.</t>
  </si>
  <si>
    <t>18/9J Cư xá Thanh Đa, Phường 27, Quận Bình Thạnh, TPHCM</t>
  </si>
  <si>
    <t>0984109337</t>
  </si>
  <si>
    <t>Khai thác và Bảo trì Ô tô</t>
  </si>
  <si>
    <t>Excel căn bản và nâng cao</t>
  </si>
  <si>
    <t>23/06/1998</t>
  </si>
  <si>
    <t>TT ĐT &amp; BD tin học ứng dụng TP. HCM</t>
  </si>
  <si>
    <t>04/05/1996</t>
  </si>
  <si>
    <t>Phân viện A X PUSKIN TP. HCM</t>
  </si>
  <si>
    <t>Từ 14/01/2019
đến 19/4/2019</t>
  </si>
  <si>
    <t>120 tiết LT CĐ</t>
  </si>
  <si>
    <t>Hà</t>
  </si>
  <si>
    <t>CP Việt Thành</t>
  </si>
  <si>
    <t>2014-2015</t>
  </si>
  <si>
    <t>Dương Tấn Hải</t>
  </si>
  <si>
    <t>20/7/1986</t>
  </si>
  <si>
    <t>Tỉnh 
Long An</t>
  </si>
  <si>
    <t>026108231</t>
  </si>
  <si>
    <t xml:space="preserve">22/10/2015   </t>
  </si>
  <si>
    <t>40/14/12 Hiệp
 Nhất, Phường 4, Quận Tân Bình, Tp.HCM</t>
  </si>
  <si>
    <t>0983991223</t>
  </si>
  <si>
    <t>Cơ khí 
Động lực</t>
  </si>
  <si>
    <t>20/05/2009</t>
  </si>
  <si>
    <t>25/02/2006</t>
  </si>
  <si>
    <t>ĐH Dân lập Kỹ thuật Công nghệ TP.HCM</t>
  </si>
  <si>
    <t>CĐ Kinh tế Kỹ thuật CN II</t>
  </si>
  <si>
    <t>180 tiết TH CĐ</t>
  </si>
  <si>
    <t>Hải</t>
  </si>
  <si>
    <t>Xí nghiệp Ô tô An lạc, Cty TNHH Ô tô Tiên Phong, Cty CP Ô tô Gia Định</t>
  </si>
  <si>
    <t>2009 - 2019</t>
  </si>
  <si>
    <t>Nguyễn Chí Hiếu</t>
  </si>
  <si>
    <t>Tỉnh Đồng Nai</t>
  </si>
  <si>
    <t>025851944</t>
  </si>
  <si>
    <t>154/15/3/2 Cống Lỡ - 
P.15, Q.TB. TP.HCM</t>
  </si>
  <si>
    <t>154/15/3/2 Cống Lỡ - P.15, Q.TB. TP.HCM</t>
  </si>
  <si>
    <t>0933694693</t>
  </si>
  <si>
    <t>20/4/2013</t>
  </si>
  <si>
    <t>22/7/2013</t>
  </si>
  <si>
    <t>CĐ nghề số 8</t>
  </si>
  <si>
    <t>28/08/2012</t>
  </si>
  <si>
    <t>Sư phạm dạy nghề, Kỹ năng nghề bậc 3</t>
  </si>
  <si>
    <t>Nguyễn Văn Hĩu</t>
  </si>
  <si>
    <t>18/8/1985</t>
  </si>
  <si>
    <t>TP.Hà Nội</t>
  </si>
  <si>
    <t>001085016244</t>
  </si>
  <si>
    <t>22/11/2016</t>
  </si>
  <si>
    <t>21, Đường  54,Khu phố 4, phường Thảo Điền, Quận 2</t>
  </si>
  <si>
    <t>21, Đường 54, Khu phố 4, phường Thảo Điền, Quận 2</t>
  </si>
  <si>
    <t>0902855104</t>
  </si>
  <si>
    <t xml:space="preserve"> Kỹ thuật Ô tô, máy kéo</t>
  </si>
  <si>
    <t>25/01/2018</t>
  </si>
  <si>
    <t>15/04/2014</t>
  </si>
  <si>
    <t>TT GD hướng nghiệp và PT tài năng - ALLIANZ</t>
  </si>
  <si>
    <t>16/06/2009</t>
  </si>
  <si>
    <t>Từ 14/01/2019
đến 13/7/2019</t>
  </si>
  <si>
    <t>210 tiết CĐ LT</t>
  </si>
  <si>
    <t>Hĩu</t>
  </si>
  <si>
    <t>Đỗ Kim Hoàng</t>
  </si>
  <si>
    <t>05/02/1986</t>
  </si>
  <si>
    <t>271816993</t>
  </si>
  <si>
    <t>24/04/2014</t>
  </si>
  <si>
    <t>CA. tỉnh Đồng Nai</t>
  </si>
  <si>
    <t>Tổ 10, ấp II, Bình Lộc, Long Khánh, Đồng Nai</t>
  </si>
  <si>
    <t>0975064540</t>
  </si>
  <si>
    <t>30/06/2015</t>
  </si>
  <si>
    <t>22/01/2015</t>
  </si>
  <si>
    <t>TT Tiếng Anh khoa học Jupiter</t>
  </si>
  <si>
    <t>31/05/2012</t>
  </si>
  <si>
    <t>240 tiết LT CĐ</t>
  </si>
  <si>
    <t>Kao Hoàng Việt Hưng</t>
  </si>
  <si>
    <t>079087000474</t>
  </si>
  <si>
    <t>D12/13 Tổ 12, Ấp A, xã Bình Chánh, huyện Bình Chánh</t>
  </si>
  <si>
    <t>0902284426</t>
  </si>
  <si>
    <t>Toeic 600</t>
  </si>
  <si>
    <t>26/06/2016</t>
  </si>
  <si>
    <t>Hưng</t>
  </si>
  <si>
    <t>Hoàng Phi Khanh</t>
  </si>
  <si>
    <t>TP. Hồ Chí Minh</t>
  </si>
  <si>
    <t>079085001230</t>
  </si>
  <si>
    <t>26/02/2016</t>
  </si>
  <si>
    <t xml:space="preserve">396 Tân Kỳ Tân Quý, P.Tân Quý, Q.Tân Phú, Tp.HCM </t>
  </si>
  <si>
    <t>15/12/2013</t>
  </si>
  <si>
    <t>18/09/2015</t>
  </si>
  <si>
    <t>Từ 11/03/2019
đến 07/7/2019</t>
  </si>
  <si>
    <t>Khanh</t>
  </si>
  <si>
    <t>Nguyễn Ngọc Lễ</t>
  </si>
  <si>
    <t xml:space="preserve">Tỉnh Long An </t>
  </si>
  <si>
    <t>025520321</t>
  </si>
  <si>
    <t>22/8/2011</t>
  </si>
  <si>
    <t>65D1/7,
Hoài Thanh, Phường 14, Quận 8, Tp.HCM</t>
  </si>
  <si>
    <t>0984763819</t>
  </si>
  <si>
    <t>Kỹ thuật
Ô tô - Máy kéo</t>
  </si>
  <si>
    <t>27/05/2015</t>
  </si>
  <si>
    <t>Toeic 510</t>
  </si>
  <si>
    <t>29/03/2015</t>
  </si>
  <si>
    <t>Từ 11/03/2019
đến 12/5/2019</t>
  </si>
  <si>
    <t>Lễ</t>
  </si>
  <si>
    <t>Công ty Uyên Phát</t>
  </si>
  <si>
    <t>2003 - 2004</t>
  </si>
  <si>
    <t>Nguyễn Tấn Lực</t>
  </si>
  <si>
    <t>15/05/1987</t>
  </si>
  <si>
    <t>079087005724</t>
  </si>
  <si>
    <t>18/4B Ấp 2, Xã Phú Xuân, Huyện Nhà Bè</t>
  </si>
  <si>
    <t>0977746240</t>
  </si>
  <si>
    <t>27/04/2017</t>
  </si>
  <si>
    <t>Toeic 520</t>
  </si>
  <si>
    <t>Từ 14/01/2019
đến 31/5/2019</t>
  </si>
  <si>
    <t>Lực</t>
  </si>
  <si>
    <t>Tổng cty đóng tàu Ba Son; công ty TNHH MTV Xi măng Hạ Long</t>
  </si>
  <si>
    <t>T9/2012 - T11/2016</t>
  </si>
  <si>
    <t>Nguyễn Trường Lực</t>
  </si>
  <si>
    <t>01/10/1983</t>
  </si>
  <si>
    <t>Tỉnh Quảng Nam</t>
  </si>
  <si>
    <t>CA. tỉnh Quảng Nam</t>
  </si>
  <si>
    <t>Xã Tam Phước, Phú Ninh, Tỉnh Quảng Nam</t>
  </si>
  <si>
    <t>87/43 đường 27, phường 6, quận Gò Vấp, Tp.HCM</t>
  </si>
  <si>
    <t>0986563721</t>
  </si>
  <si>
    <t>Cơ khí Động lực</t>
  </si>
  <si>
    <t>25/11/2009</t>
  </si>
  <si>
    <t>Trần Anh Nam</t>
  </si>
  <si>
    <t>04/02/1982</t>
  </si>
  <si>
    <t>Kỹ thuật cơ khí động lực</t>
  </si>
  <si>
    <t>20/05/2016</t>
  </si>
  <si>
    <t>TT Ngoại ngữ SOFET-JSC</t>
  </si>
  <si>
    <t>Từ 08/10/2018 đến 10/11/2018</t>
  </si>
  <si>
    <t>42 tiết TH CĐ</t>
  </si>
  <si>
    <t>Phạm Hữu Nghĩa</t>
  </si>
  <si>
    <t>12/7/1983</t>
  </si>
  <si>
    <t>15/10/2013</t>
  </si>
  <si>
    <t>11/10/2014</t>
  </si>
  <si>
    <t>Sư phạm dạy nghề, Kỹ năng thực hành nghề</t>
  </si>
  <si>
    <t>Từ 08/10/2018 đến 20/01/2019</t>
  </si>
  <si>
    <t>57 tiết LT CĐ; 332 tiết TH CĐ</t>
  </si>
  <si>
    <t>Nghĩa</t>
  </si>
  <si>
    <t>Đặng Chí Nguyện</t>
  </si>
  <si>
    <t>01/03/1988</t>
  </si>
  <si>
    <t>Tỉnh Nghệ An</t>
  </si>
  <si>
    <t>024256865</t>
  </si>
  <si>
    <t>90 Lê Thúc Hoạch, P. Phú Thọ Hòa, Q. Tân Phú</t>
  </si>
  <si>
    <t>0907930083</t>
  </si>
  <si>
    <t>20/10/2010</t>
  </si>
  <si>
    <t>14/07/2016</t>
  </si>
  <si>
    <t>15/04/2011</t>
  </si>
  <si>
    <t>CĐ nghề GTVT TWIII</t>
  </si>
  <si>
    <t>Từ 14/01/2019
đến 14/7/2019</t>
  </si>
  <si>
    <t>120 tiết LT 
456 tiết TH</t>
  </si>
  <si>
    <t>Nguyện</t>
  </si>
  <si>
    <t>Trần Hữu Nhân</t>
  </si>
  <si>
    <t>31/05/1978</t>
  </si>
  <si>
    <t>Bồi dưỡng giảng viên chính</t>
  </si>
  <si>
    <t>Từ 12/09/2018 đến 22/12/2018</t>
  </si>
  <si>
    <t>Trần Duy Sư</t>
  </si>
  <si>
    <t>01/02/1958</t>
  </si>
  <si>
    <t>Tỉnh Đồng Tháp</t>
  </si>
  <si>
    <t>020420533</t>
  </si>
  <si>
    <t>24/01/2007</t>
  </si>
  <si>
    <t>23/133 Nơ Trang Long, phường 7, Quận Bình Thạnh, TP.HCM</t>
  </si>
  <si>
    <t>0936089309</t>
  </si>
  <si>
    <t>Giáo dục ngành Ô tô - máy kéo</t>
  </si>
  <si>
    <t>30/11/1985</t>
  </si>
  <si>
    <t>20/9/1995</t>
  </si>
  <si>
    <t>ĐH Tổng hợp TP.HCM</t>
  </si>
  <si>
    <t>Từ 18/02/2019
đến 29/6/2019</t>
  </si>
  <si>
    <t>360 tiết TH CĐ
240 tiết TH TC</t>
  </si>
  <si>
    <t>Sư</t>
  </si>
  <si>
    <t>Lê Văn Tha</t>
  </si>
  <si>
    <t>311961929</t>
  </si>
  <si>
    <t>19/11/2018</t>
  </si>
  <si>
    <t>CA.tỉnh Tiền Giang</t>
  </si>
  <si>
    <t>Ấp Mỹ Trinh B, xã Hậu Mỹ Trinh, Huyện Cái Bè, Tỉnh Tiền Giang</t>
  </si>
  <si>
    <t>1482/1 Tỉnh lộ 10, Phường Tân Tạo, quận Bình Tân</t>
  </si>
  <si>
    <t>0933575936</t>
  </si>
  <si>
    <t xml:space="preserve">
Công nghệ kỹ thuật ô tô</t>
  </si>
  <si>
    <t>30/09/2014</t>
  </si>
  <si>
    <t>15/01/2014</t>
  </si>
  <si>
    <t>ĐH Công nghệ TP.HCM</t>
  </si>
  <si>
    <t>15/01/2015</t>
  </si>
  <si>
    <t>Từ 18/02/2019 đến
08/6/2019</t>
  </si>
  <si>
    <t>Tha</t>
  </si>
  <si>
    <t>Công ty xe khách Phương Trang</t>
  </si>
  <si>
    <t>T2/2015 - T7/2018</t>
  </si>
  <si>
    <t>Phạm Hồng Thanh</t>
  </si>
  <si>
    <t>25/02/1975</t>
  </si>
  <si>
    <t>079075004725</t>
  </si>
  <si>
    <t>12/04/2017</t>
  </si>
  <si>
    <t>Cục Cảnh sát</t>
  </si>
  <si>
    <t>371/44 Trường Chinh, P14, Q Tân Bình</t>
  </si>
  <si>
    <t>A10/20 Quốc lộ 50, Xã Qui Đức, huyện Bình Chánh, TPHCM</t>
  </si>
  <si>
    <t>0938901079</t>
  </si>
  <si>
    <t>Cơ khí tàu thuyền</t>
  </si>
  <si>
    <t>27/7/1998</t>
  </si>
  <si>
    <t>ĐH Thủy Sản</t>
  </si>
  <si>
    <t>29/09/2011</t>
  </si>
  <si>
    <t>CĐ nghề GTTV đường thủy II</t>
  </si>
  <si>
    <t>15/01/2018 đến
26/05/2018 tại CN Động lực</t>
  </si>
  <si>
    <t>243 LT + 3 TH</t>
  </si>
  <si>
    <t>Thanh</t>
  </si>
  <si>
    <t>45</t>
  </si>
  <si>
    <t xml:space="preserve"> Phạm Hồng Thao</t>
  </si>
  <si>
    <t>11/03/1990</t>
  </si>
  <si>
    <t>212701079</t>
  </si>
  <si>
    <t>26/6/2017</t>
  </si>
  <si>
    <t>Đức Thạnh, Mộ Đức, Quảng Ngãi</t>
  </si>
  <si>
    <t>92/21 Đường số 2, KP 9, phường Trường Thọ, quận Thủ Đức</t>
  </si>
  <si>
    <t>0938930468</t>
  </si>
  <si>
    <t>30/12/2016</t>
  </si>
  <si>
    <t>210 TH</t>
  </si>
  <si>
    <t>Thao</t>
  </si>
  <si>
    <t>Công ty Tracomeco</t>
  </si>
  <si>
    <t>T9/2013 - T2/2016</t>
  </si>
  <si>
    <t>46</t>
  </si>
  <si>
    <t>Đỗ Tấn Thích</t>
  </si>
  <si>
    <t>16/3/1995</t>
  </si>
  <si>
    <t>212276115</t>
  </si>
  <si>
    <t>29/8/2011</t>
  </si>
  <si>
    <t>CA. tỉnh Quảng Ngãi</t>
  </si>
  <si>
    <t>Phú Long  – Phổ Khánh – Đức Phổ - Quảng Ngãi</t>
  </si>
  <si>
    <t>160 Lã Xuân Oai, Tă Nhơn Phú A, Q. 9</t>
  </si>
  <si>
    <t>0382698426</t>
  </si>
  <si>
    <t>Công nghệ Kỹ thuật ô tô</t>
  </si>
  <si>
    <t>TT Ngoại ngữ - Tin học 3T.Gold</t>
  </si>
  <si>
    <t>Từ 14/01/2019
đến 22/6/2019</t>
  </si>
  <si>
    <t>120 tiết LT 
240 tiết TH</t>
  </si>
  <si>
    <t>Thích</t>
  </si>
  <si>
    <t>47</t>
  </si>
  <si>
    <t>Đinh Quốc Trí</t>
  </si>
  <si>
    <t>26/11/1976</t>
  </si>
  <si>
    <t>023102919</t>
  </si>
  <si>
    <t>200/15 Lê Văn Việt, Phường Tăng Nhơn Phú, Quận 9</t>
  </si>
  <si>
    <t>0907581007</t>
  </si>
  <si>
    <t>Kỹ thuật Ô tô - Máy kéo</t>
  </si>
  <si>
    <t>29/09/2010</t>
  </si>
  <si>
    <t>29/06/1998</t>
  </si>
  <si>
    <t>ĐH Kỹ thuật Công nghệ TP.HCM</t>
  </si>
  <si>
    <t>450 tiết TH CĐ</t>
  </si>
  <si>
    <t>Trí</t>
  </si>
  <si>
    <t>48</t>
  </si>
  <si>
    <t>Đỗ Trung Trực</t>
  </si>
  <si>
    <t>28/12/1988</t>
  </si>
  <si>
    <t>Tỉnh Quảng Ngãi</t>
  </si>
  <si>
    <t>261345621</t>
  </si>
  <si>
    <t>20/8/2010</t>
  </si>
  <si>
    <t xml:space="preserve">CA.tỉnh Bình Thuận </t>
  </si>
  <si>
    <t xml:space="preserve">123 Đường 1, Phường Phước Bình, Quận 9, TP.HCM </t>
  </si>
  <si>
    <t>0964281288</t>
  </si>
  <si>
    <t>ĐHCN Đồng Nai</t>
  </si>
  <si>
    <t>Toeic 625</t>
  </si>
  <si>
    <t>Từ 18/02/2019 đến
05/5/2019</t>
  </si>
  <si>
    <t>Trực</t>
  </si>
  <si>
    <t>49</t>
  </si>
  <si>
    <t>Lý Văn Trung</t>
  </si>
  <si>
    <t>12/12/1980</t>
  </si>
  <si>
    <t>340947476</t>
  </si>
  <si>
    <t>CA. tỉnh Đồng Tháp</t>
  </si>
  <si>
    <t>ấp Đuôi Tôm, xã Tân Hộ Cơ, huyện Tân Hồng, tỉnh Đồng Tháp</t>
  </si>
  <si>
    <t>A7/13D ấp 1B, xã Vĩnh Lộc A, huyện Bình Chính, Tp.HCM</t>
  </si>
  <si>
    <t>0985018603</t>
  </si>
  <si>
    <t>Kỹ thuật ô tô - máy kéo</t>
  </si>
  <si>
    <t>TT Phát triển CNTT ĐHQG TP.HCM</t>
  </si>
  <si>
    <t>CĐ KTKT Công nghiệp 2</t>
  </si>
  <si>
    <t>Từ 21/01/2019 đến
29/6/2019</t>
  </si>
  <si>
    <t>37 tiết LT TC
1178 tiết TH  (228 tiết TC; 950 tiết CĐ)</t>
  </si>
  <si>
    <t>Trung</t>
  </si>
  <si>
    <t>Tập đoàn MaiLinh Group</t>
  </si>
  <si>
    <t>2006-2008</t>
  </si>
  <si>
    <t>50</t>
  </si>
  <si>
    <t>Võ Hiếu Trung</t>
  </si>
  <si>
    <t>27/4/1992</t>
  </si>
  <si>
    <t>Tỉnh Tây Ninh</t>
  </si>
  <si>
    <t>024763235</t>
  </si>
  <si>
    <t>25/7/2007</t>
  </si>
  <si>
    <t>A2/7A Dân Thắng 2, xã Tân Thới Nhì, huyện Hóc Môn, Tp.HCM</t>
  </si>
  <si>
    <t>Số A2/7A Dân Thắng 2, xã Tân Thới Nhì, huyện Hóc Môn, Tp.HCM</t>
  </si>
  <si>
    <t>0938248025</t>
  </si>
  <si>
    <t>Công ty Cổ phần Jetstar Pacific Airlines</t>
  </si>
  <si>
    <t>Đang làm</t>
  </si>
  <si>
    <t>51</t>
  </si>
  <si>
    <t>Phan Ngọc Trung</t>
  </si>
  <si>
    <t>211778148</t>
  </si>
  <si>
    <t>CA.tỉnh Bình Định</t>
  </si>
  <si>
    <t>Đội 7 thôn An Cửu, xã Phước Hưng, huyện Tuy Phước, tỉnh Bình Định</t>
  </si>
  <si>
    <t xml:space="preserve"> TX 24
 Khu phố 07
 phường Thạnh Xuân, Quận 12</t>
  </si>
  <si>
    <t>0907300312</t>
  </si>
  <si>
    <t>Kỹ sư cơ khí Động lực</t>
  </si>
  <si>
    <t>ĐHSP KT TP.HCM</t>
  </si>
  <si>
    <t>TT Tin học ĐHSP KT TP.HCM</t>
  </si>
  <si>
    <t>Từ 18/02/2019 đến
29/6/2019</t>
  </si>
  <si>
    <t xml:space="preserve">236 tiết LT CĐ 
</t>
  </si>
  <si>
    <t>Công ty TNHH Việt Nam SUZUKI
Công ty CP Tân Thành Đô City Ford</t>
  </si>
  <si>
    <t>2005-nay</t>
  </si>
  <si>
    <t>52</t>
  </si>
  <si>
    <t>Đoàn Nguyễn Minh Trung</t>
  </si>
  <si>
    <t>28/06/1994</t>
  </si>
  <si>
    <t>079094004581</t>
  </si>
  <si>
    <t>20/02/2017</t>
  </si>
  <si>
    <t>36/39 Đường 5, P. Linh Chiểu, Q. Thủ Đức</t>
  </si>
  <si>
    <t>0983939274</t>
  </si>
  <si>
    <t>Công nghệ Kỹ thuật Ô tô</t>
  </si>
  <si>
    <t>ĐHCN Động Nai</t>
  </si>
  <si>
    <t>53</t>
  </si>
  <si>
    <t>Vũ Xuân Trường</t>
  </si>
  <si>
    <t>03/01/1982</t>
  </si>
  <si>
    <t>Tỉnh Hải Phòng</t>
  </si>
  <si>
    <t>023634918</t>
  </si>
  <si>
    <t>CA. Tp.Hồ Chí Minh</t>
  </si>
  <si>
    <t>245 Âu Cơ, Phường 5, Quận 11, Tp.Hồ Chí Minh</t>
  </si>
  <si>
    <t>0903085278</t>
  </si>
  <si>
    <t>24/02/2014</t>
  </si>
  <si>
    <t>Từ 14/01/2019
 đến 29/6/2019</t>
  </si>
  <si>
    <t>215 tiết TH CĐ</t>
  </si>
  <si>
    <t>Trường</t>
  </si>
  <si>
    <t>54</t>
  </si>
  <si>
    <t>Nguyễn Anh Tuấn</t>
  </si>
  <si>
    <t>079089005738</t>
  </si>
  <si>
    <t>27/4/2017</t>
  </si>
  <si>
    <t>118 Đường Thành Công, Phường Tân Thành, Quận Tân Phú, TP.HCM</t>
  </si>
  <si>
    <t>0902561108</t>
  </si>
  <si>
    <t>Công nghệ kỹ thuật Ô tô</t>
  </si>
  <si>
    <t>28/03/2017</t>
  </si>
  <si>
    <t>120 tiết CĐ LT</t>
  </si>
  <si>
    <t>55</t>
  </si>
  <si>
    <t>Cao Phi Cương</t>
  </si>
  <si>
    <t>16/11/1985</t>
  </si>
  <si>
    <t>024030636</t>
  </si>
  <si>
    <t>26/9/2014</t>
  </si>
  <si>
    <t>32/72 Lê Thị Hồng, phường 17, quận Gò Vấp, TP.HCM</t>
  </si>
  <si>
    <t>0977220985</t>
  </si>
  <si>
    <t>Công nghệ ô tô</t>
  </si>
  <si>
    <t>29/06/2010</t>
  </si>
  <si>
    <t>ĐH Công nghiệp TP. HCM</t>
  </si>
  <si>
    <t>01/08/2010</t>
  </si>
  <si>
    <t>ĐH Khoa học Tự nhiên TP. HCM</t>
  </si>
  <si>
    <t>11/12/2013</t>
  </si>
  <si>
    <t>56</t>
  </si>
  <si>
    <t>Nguyễn Hoàng Vinh</t>
  </si>
  <si>
    <t>079089003211</t>
  </si>
  <si>
    <t>28/9/2016</t>
  </si>
  <si>
    <t>49 Cách mạng, phường Tân Thành, quận Tân Phú</t>
  </si>
  <si>
    <t>0372999160</t>
  </si>
  <si>
    <t>Cơ khí Ô tô</t>
  </si>
  <si>
    <t>17/02/2014</t>
  </si>
  <si>
    <t>ĐH Giao thông vận tải</t>
  </si>
  <si>
    <t>09/04/2019</t>
  </si>
  <si>
    <t>ĐH công nghệ thông tin TP. HCM</t>
  </si>
  <si>
    <t>08/05/2019</t>
  </si>
  <si>
    <t xml:space="preserve">ĐH Ngân hàng TP. HCM </t>
  </si>
  <si>
    <t>57</t>
  </si>
  <si>
    <t>Phan Hoàng Lợi</t>
  </si>
  <si>
    <t>23/4/1996</t>
  </si>
  <si>
    <t>Sóc Trăng</t>
  </si>
  <si>
    <t>366120963</t>
  </si>
  <si>
    <t>26/7/2012</t>
  </si>
  <si>
    <t>Lai Hòa A, Lai Hòa, TX. Vĩnh Châu, Sóc Trăng</t>
  </si>
  <si>
    <t>40/7 Lê Thị Hồng, phường 17, quận Gò Vấp, TP.HCM</t>
  </si>
  <si>
    <t>0981649483</t>
  </si>
  <si>
    <t>23/04/1996</t>
  </si>
  <si>
    <t>02/03/2015</t>
  </si>
  <si>
    <t>Toeic 495</t>
  </si>
  <si>
    <t>20/07/2018</t>
  </si>
  <si>
    <t>- Honda Ô tô Cộng Hòa
- Công ty CP Ô tô Trường Hải</t>
  </si>
  <si>
    <t>- T9/2018 - T4/2019
- T4/2019 - T10/2019</t>
  </si>
  <si>
    <t>04/11/2019-08/3/2020</t>
  </si>
  <si>
    <t>58</t>
  </si>
  <si>
    <t>Trần Huỳnh Minh Khang</t>
  </si>
  <si>
    <t>09/05/1991</t>
  </si>
  <si>
    <t>079091005668</t>
  </si>
  <si>
    <t>14/4/2017</t>
  </si>
  <si>
    <t>350/43C Hoàng Văn Thụ, phường 4, quận Tân Bình</t>
  </si>
  <si>
    <t>33/4A Nguyễn Thị Huê, Xã Bà Điểm, Huyện Hóc Môn, TP.HCM</t>
  </si>
  <si>
    <t>0939443808</t>
  </si>
  <si>
    <t>28/12/2018</t>
  </si>
  <si>
    <t>ĐH Sư phạm Kỹ thuật TP. HCM</t>
  </si>
  <si>
    <t>04/06/2010</t>
  </si>
  <si>
    <t>15/12/2010</t>
  </si>
  <si>
    <t>KHOA ĐIỆN - ĐIỆN TỬ</t>
  </si>
  <si>
    <t>59</t>
  </si>
  <si>
    <t>Lê Quang Bình</t>
  </si>
  <si>
    <t>19/01/1973</t>
  </si>
  <si>
    <t>024037256</t>
  </si>
  <si>
    <t>06/12/2014</t>
  </si>
  <si>
    <t>CA.TPHCM</t>
  </si>
  <si>
    <t>Lầu 4, 35 Tôn Đức Thắng, P. Bến Nghé, Q1, TP.HCM</t>
  </si>
  <si>
    <t>0908341134</t>
  </si>
  <si>
    <t>Hệ thống điện</t>
  </si>
  <si>
    <t>Từ 15/3/2019 đến 19/4/2019</t>
  </si>
  <si>
    <t>Bình</t>
  </si>
  <si>
    <t>60</t>
  </si>
  <si>
    <t>Đinh Văn Chuyên</t>
  </si>
  <si>
    <t>30/03/1976</t>
  </si>
  <si>
    <t>022940452</t>
  </si>
  <si>
    <t>29/03/2012</t>
  </si>
  <si>
    <t>334U Phan Văn Trị, Phường 11, Quận Bình Thạnh</t>
  </si>
  <si>
    <t>0918306211</t>
  </si>
  <si>
    <t>Điều khiển và Tự động hóa</t>
  </si>
  <si>
    <t>Từ 12/3/2019 đến 17/5/2019</t>
  </si>
  <si>
    <t>Chuyên</t>
  </si>
  <si>
    <t>Công ty B&amp;K Engineering</t>
  </si>
  <si>
    <t>Phạm Huy Hoàng</t>
  </si>
  <si>
    <t>07/07/1984</t>
  </si>
  <si>
    <t>023790728</t>
  </si>
  <si>
    <t>15/10/2015</t>
  </si>
  <si>
    <t>Công an TP.HCM</t>
  </si>
  <si>
    <t>46 Vân Côi, Phường 7, quận Tân Bình, TP.HCM</t>
  </si>
  <si>
    <t>0941591491</t>
  </si>
  <si>
    <t xml:space="preserve">Công nghệ kỹ thuât Điện - Điện tử  </t>
  </si>
  <si>
    <t>12/06/2006</t>
  </si>
  <si>
    <t>ĐH Dân lập Ngoại ngữ - Tin học TP.HCM</t>
  </si>
  <si>
    <t>23/02/2019</t>
  </si>
  <si>
    <t>CĐ Lý Tự Trọng TP.HCM</t>
  </si>
  <si>
    <t>Từ 11/3/2019 đến 13/5/2019</t>
  </si>
  <si>
    <t>Công ty TNHH FUJITECH</t>
  </si>
  <si>
    <t>T6/2018 - T8/2019</t>
  </si>
  <si>
    <t>62</t>
  </si>
  <si>
    <t>Phan Thanh Hoàng</t>
  </si>
  <si>
    <t>05/04/1979</t>
  </si>
  <si>
    <t>311592016</t>
  </si>
  <si>
    <t>30/10/2015</t>
  </si>
  <si>
    <t>CA.Tiền Giang</t>
  </si>
  <si>
    <t>Số 4, ấp Bình Ninh, xã Đăng Hưng Phước, huyện Chợ Gạo, tỉnh Tiền Giang.</t>
  </si>
  <si>
    <t>0949964026</t>
  </si>
  <si>
    <t>Kỹ thuật Điện</t>
  </si>
  <si>
    <t>Từ 16/3/2019 đến 22/6/2019</t>
  </si>
  <si>
    <t>Trần Giang Nam</t>
  </si>
  <si>
    <t>06/9/1985</t>
  </si>
  <si>
    <t>079085003003</t>
  </si>
  <si>
    <t>22/05/2018</t>
  </si>
  <si>
    <t>Cục cảnh sát</t>
  </si>
  <si>
    <t>442/91/51/6A Quốc lộ 1A, KP1, P An Phú Động, Q12, TP.HCM</t>
  </si>
  <si>
    <t>CN Kỹ thuật Điện - Điện tử</t>
  </si>
  <si>
    <t>18/04/2006</t>
  </si>
  <si>
    <t>Từ 03/09/2018 đến 29/12/2018</t>
  </si>
  <si>
    <t xml:space="preserve">60 tiết LT </t>
  </si>
  <si>
    <t>Công ty TNHH Tin học Bảo Huy, Nhất Tín</t>
  </si>
  <si>
    <t>2007-2012</t>
  </si>
  <si>
    <t>Nguyễn Văn Nghi</t>
  </si>
  <si>
    <t>06/10/1968</t>
  </si>
  <si>
    <t>079068006865</t>
  </si>
  <si>
    <t>24/11/2017</t>
  </si>
  <si>
    <t>120 KP2, Tân Hưng Thuận, Q12, TP.HCM</t>
  </si>
  <si>
    <t>120 Đường ĐHT 39, P. Tân Hưng Thuận, Q. 12</t>
  </si>
  <si>
    <t>0919800870</t>
  </si>
  <si>
    <t>- ThS Quản trị kinh doanh
- ĐH KT Điện tử - Viễn thông</t>
  </si>
  <si>
    <t>-03/05/2007
-09/03/2004</t>
  </si>
  <si>
    <t>-ĐH Giao thông vận tải TP.HCM
- ĐH Bách khoa Hà Nội</t>
  </si>
  <si>
    <t>19/05/2000</t>
  </si>
  <si>
    <t>ĐH KHXH và Nhân văn TP.HCM</t>
  </si>
  <si>
    <t>15/01/2018 đến
23/05/2018 tại CN Điện - Điện tử</t>
  </si>
  <si>
    <t>60 LT</t>
  </si>
  <si>
    <t>Nghi</t>
  </si>
  <si>
    <t>Công ty Xây lắp Bưu điện TP.HCM</t>
  </si>
  <si>
    <t>2008 - 2013</t>
  </si>
  <si>
    <t>Bốc Minh Trí</t>
  </si>
  <si>
    <t>023478868</t>
  </si>
  <si>
    <t>350/9A Hoàng Văn Thụ, P4, Q. Tân Bình TP.HCM</t>
  </si>
  <si>
    <t>Kỹ thuật Điện tử</t>
  </si>
  <si>
    <t>25/05/2010</t>
  </si>
  <si>
    <t>14/03/2018</t>
  </si>
  <si>
    <t>ĐH Xã hội và Nhân văn TP.HCM</t>
  </si>
  <si>
    <t>Từ 03/09/2018 đến 30/12/2018</t>
  </si>
  <si>
    <t xml:space="preserve">120 tiết TH </t>
  </si>
  <si>
    <t>T6/2017 - T7/2018</t>
  </si>
  <si>
    <t>Lê Hồng Vân</t>
  </si>
  <si>
    <t>06/09/1961</t>
  </si>
  <si>
    <t>024075711</t>
  </si>
  <si>
    <t>19/05/2006</t>
  </si>
  <si>
    <t>238/15 Hoàng Văn Thụ, phường 4, quận Tân Bình, TPHCM</t>
  </si>
  <si>
    <t>Điện Công nghiệp</t>
  </si>
  <si>
    <t>17/9/1998</t>
  </si>
  <si>
    <t>TH nghề Lý Tự Trọng</t>
  </si>
  <si>
    <t>GV dạy nghề</t>
  </si>
  <si>
    <t>26/02/2018 đến
23/06/2018 tại CN Điện - Điện tử</t>
  </si>
  <si>
    <t>Vân</t>
  </si>
  <si>
    <t>T4/2017 - T6/2018</t>
  </si>
  <si>
    <t>Nguyễn Ngọc Chương</t>
  </si>
  <si>
    <t>20/11/1963</t>
  </si>
  <si>
    <t>10/2/2010</t>
  </si>
  <si>
    <t>Căn 6, Dãy 1, Nguyễn Khuyến, Phường 5, Đà Lạt, Lâm Đồng</t>
  </si>
  <si>
    <t>1/126A, KP7, Thị trấn Hóc Môn, huyện Hóc Môn, TP. HCM</t>
  </si>
  <si>
    <t>0919307060</t>
  </si>
  <si>
    <t>31/08/1996</t>
  </si>
  <si>
    <t>28/01/2005</t>
  </si>
  <si>
    <t>ĐH Đả Lạt</t>
  </si>
  <si>
    <t>Chương</t>
  </si>
  <si>
    <t>75</t>
  </si>
  <si>
    <t>76</t>
  </si>
  <si>
    <t>Nguyễn Thị Bích Hồng</t>
  </si>
  <si>
    <t>14/8/1993</t>
  </si>
  <si>
    <t>28/5/2008</t>
  </si>
  <si>
    <t>Kiên Ngãi, Bình Thành, Tây Sơn, Bình Định</t>
  </si>
  <si>
    <t>167 Thành Công, Phường Tân Thành, Quận Tân Phú</t>
  </si>
  <si>
    <t>0357149677</t>
  </si>
  <si>
    <t>17/10/2017</t>
  </si>
  <si>
    <t>ĐH Quy Nhơn</t>
  </si>
  <si>
    <t>24/07/2013</t>
  </si>
  <si>
    <t>Sở GDĐT Bình Định</t>
  </si>
  <si>
    <t>26/05/2016</t>
  </si>
  <si>
    <t>Trường ĐH Quy Nhơn</t>
  </si>
  <si>
    <t>Nguyễn Quy Hưng</t>
  </si>
  <si>
    <t>08/2/1980</t>
  </si>
  <si>
    <t>Bắc Ninh</t>
  </si>
  <si>
    <t>0270800000310</t>
  </si>
  <si>
    <t>24/5/2017</t>
  </si>
  <si>
    <t>0.45.5 Chương Dương, Linh Chiểu, Thủ Đức</t>
  </si>
  <si>
    <t>0967394143</t>
  </si>
  <si>
    <t>09/12/2015</t>
  </si>
  <si>
    <t>ĐH Nguyễn Tất Thành</t>
  </si>
  <si>
    <t>'12/05/2015</t>
  </si>
  <si>
    <t>Trường ĐH Sài Gòn</t>
  </si>
  <si>
    <t>300 tiết TH</t>
  </si>
  <si>
    <t>89</t>
  </si>
  <si>
    <t>Nguyễn Tấn Phát</t>
  </si>
  <si>
    <t>02/08/1989</t>
  </si>
  <si>
    <t>025638526</t>
  </si>
  <si>
    <t>211 Đường 46, KP6, P. Hiệp Bình Chánh, Thủ Đức</t>
  </si>
  <si>
    <t>0913197379</t>
  </si>
  <si>
    <t>KHGD - GDTC - GDQP</t>
  </si>
  <si>
    <t>14/11/2011</t>
  </si>
  <si>
    <t>25/09/2014</t>
  </si>
  <si>
    <t>45 LT
120 TH</t>
  </si>
  <si>
    <t>Phát</t>
  </si>
  <si>
    <t>16/06/2015</t>
  </si>
  <si>
    <t>Trường ĐH ngoại ngữ Huế</t>
  </si>
  <si>
    <t>109</t>
  </si>
  <si>
    <t>110</t>
  </si>
  <si>
    <t>111</t>
  </si>
  <si>
    <t>112</t>
  </si>
  <si>
    <t>KHOA NHIỆT - LẠNH</t>
  </si>
  <si>
    <t/>
  </si>
  <si>
    <t>113</t>
  </si>
  <si>
    <t>Nguyễn Thanh Bình</t>
  </si>
  <si>
    <t>23/3/1988</t>
  </si>
  <si>
    <t>024063541</t>
  </si>
  <si>
    <t>01/10/2015</t>
  </si>
  <si>
    <t>441 tỉnh lộ 15, tổ 1, ấp 8, xã Tân Thạnh Đông, H. Củ Chi, TPHCM</t>
  </si>
  <si>
    <t>0907611721</t>
  </si>
  <si>
    <t>Công nghệ Kỹ thuật Nhiệt-Lạnh</t>
  </si>
  <si>
    <t>SP bậc 2</t>
  </si>
  <si>
    <t>Từ 15/3/2019 đến 21/6/2019</t>
  </si>
  <si>
    <t xml:space="preserve">Nguyễn Thanh </t>
  </si>
  <si>
    <t>114</t>
  </si>
  <si>
    <t>Trần Thị Ngọc Diệp</t>
  </si>
  <si>
    <t>09/05/1982</t>
  </si>
  <si>
    <t>049182000186</t>
  </si>
  <si>
    <t>04/7/2017</t>
  </si>
  <si>
    <t>Cục CSĐKQL cư trú và DLQG về dân cư</t>
  </si>
  <si>
    <t>581/52 Trường Chinh, Tân Sơn Nhì, Quận Tân Phú, TP.HCM</t>
  </si>
  <si>
    <t>0903546707</t>
  </si>
  <si>
    <t>Kỹ thuật Nhiệt</t>
  </si>
  <si>
    <t>Sở GD-ĐT TP.HCM</t>
  </si>
  <si>
    <t>TOEFL ITP</t>
  </si>
  <si>
    <t xml:space="preserve">Nghiệp vụ sư phạm </t>
  </si>
  <si>
    <t>Từ 12/3/2019 đến 18/6/2019</t>
  </si>
  <si>
    <t xml:space="preserve">Trần Thị Ngọc </t>
  </si>
  <si>
    <t>Diệp</t>
  </si>
  <si>
    <t>Công ty Searee Đồng Nai
Công ty ĐT&amp;PTTM Trường Phước</t>
  </si>
  <si>
    <t>2005-2009
2010-2013</t>
  </si>
  <si>
    <t>115</t>
  </si>
  <si>
    <t>Nguyễn Thanh Hải</t>
  </si>
  <si>
    <t>12/8/1980</t>
  </si>
  <si>
    <t>079080002651</t>
  </si>
  <si>
    <t>06/10/2016</t>
  </si>
  <si>
    <t>36/40 TX24, kp7,Phường Thạnh Xuân, Q12,TPHCM</t>
  </si>
  <si>
    <t>0348260164</t>
  </si>
  <si>
    <t>Trường ĐH Trần Đại Nghĩa</t>
  </si>
  <si>
    <t>TOEIC 530</t>
  </si>
  <si>
    <t>116</t>
  </si>
  <si>
    <t>Nguyễn Thị Út Hiền</t>
  </si>
  <si>
    <t>10/08/1983</t>
  </si>
  <si>
    <t>211742697</t>
  </si>
  <si>
    <t>Kế F10/8/8k Hương lộ 80, Vĩnh Lộc A, Bình Chánh</t>
  </si>
  <si>
    <t>0988869885</t>
  </si>
  <si>
    <t>Công nghệ Nhiệt</t>
  </si>
  <si>
    <t>TT DN Q5</t>
  </si>
  <si>
    <t>Toefl 453</t>
  </si>
  <si>
    <t>26/02/2018
30/07/2018 tại K CN Nhiệt - Lạnh</t>
  </si>
  <si>
    <t>90 LT</t>
  </si>
  <si>
    <t xml:space="preserve">Nguyễn Thị Út </t>
  </si>
  <si>
    <t>Hiền</t>
  </si>
  <si>
    <t>117</t>
  </si>
  <si>
    <t>Diệp Thị Lành</t>
  </si>
  <si>
    <t>023206945</t>
  </si>
  <si>
    <t>Căn A1105 Chung cư Sunny. Số 110A Phạm Văn Đồng, P. 3, Q. Gò Vấp</t>
  </si>
  <si>
    <t>0908105262</t>
  </si>
  <si>
    <t>Viện tin học ứng dụng</t>
  </si>
  <si>
    <t>ĐH KHXH và Nhân văn</t>
  </si>
  <si>
    <t>15/01/2018
30/06/2018 tại K CN Nhiệt - Lạnh</t>
  </si>
  <si>
    <t xml:space="preserve">Diệp Thị </t>
  </si>
  <si>
    <t>Lành</t>
  </si>
  <si>
    <t>Công ty Hiệp Vĩnh Phát</t>
  </si>
  <si>
    <t>02/2000-08/2001</t>
  </si>
  <si>
    <t>118</t>
  </si>
  <si>
    <t>Nguyễn Thị Kim Liên</t>
  </si>
  <si>
    <t>01/02/1982</t>
  </si>
  <si>
    <t>023446174</t>
  </si>
  <si>
    <t>02/10/2012</t>
  </si>
  <si>
    <t>Công an TPHCM</t>
  </si>
  <si>
    <t>487 Tân Kỳ, Tân Quý, P. Tân Quý, Q. Tân Phú, TP.HCM</t>
  </si>
  <si>
    <t>0973013238</t>
  </si>
  <si>
    <t>TT Tin học ĐHKHTN TP.HCM</t>
  </si>
  <si>
    <t>Từ ngày 22/02/2019 đến ngày 20/6/2019</t>
  </si>
  <si>
    <t xml:space="preserve">Nguyễn Thị Kim </t>
  </si>
  <si>
    <t>Liên</t>
  </si>
  <si>
    <t>119</t>
  </si>
  <si>
    <t>Phan Hữu Lực</t>
  </si>
  <si>
    <t>22/01/1992</t>
  </si>
  <si>
    <t>321452969</t>
  </si>
  <si>
    <t>14/04/2014</t>
  </si>
  <si>
    <t>Công an tỉnh Bến Tre</t>
  </si>
  <si>
    <t>139 ấp Thạnh Lại, xã Bình Thạnh, huyện Thạnh Phú, tỉnh Bến Tre</t>
  </si>
  <si>
    <t>29/1 Đường 100, Bình Thới, phưỡng, quận 11, TP. HCM</t>
  </si>
  <si>
    <t>0938642733</t>
  </si>
  <si>
    <t>TOEIC 510</t>
  </si>
  <si>
    <t>Cam kết T6/2019 có CCSP</t>
  </si>
  <si>
    <t>Từ 05/01/2019 đến 22/6/2019</t>
  </si>
  <si>
    <t xml:space="preserve">Phan Hữu </t>
  </si>
  <si>
    <t>Công ty Daikin Việt Nam
Công ty Missubisi Elechtric Việt Nam</t>
  </si>
  <si>
    <t>2014 - 2015
2016-2017</t>
  </si>
  <si>
    <t>120</t>
  </si>
  <si>
    <t>Lê Đình Quang</t>
  </si>
  <si>
    <t>025807352</t>
  </si>
  <si>
    <t>07/09/2013</t>
  </si>
  <si>
    <t>29/26/24 Nguyên Hồng, quận Bình Thạnh, TPHCM</t>
  </si>
  <si>
    <t>0935809509</t>
  </si>
  <si>
    <t>TOEIC 565</t>
  </si>
  <si>
    <t>Từ 27/3/2019 đến 03/7/2019</t>
  </si>
  <si>
    <t xml:space="preserve">Lê Đình </t>
  </si>
  <si>
    <t>Quang</t>
  </si>
  <si>
    <t>Công ty Trung Việt
Cty TNHH Điều hòa Gree</t>
  </si>
  <si>
    <t>2011-2013
2018 - nay</t>
  </si>
  <si>
    <t>121</t>
  </si>
  <si>
    <t>Hồ Công Thiện</t>
  </si>
  <si>
    <t>27/06/1981</t>
  </si>
  <si>
    <t>Kon Tum</t>
  </si>
  <si>
    <t>233046101</t>
  </si>
  <si>
    <t>579/17 Phạm Văn Chiêu, P. 13, Q. Gò Vấp</t>
  </si>
  <si>
    <t>0964089345</t>
  </si>
  <si>
    <t>Kỹ thuật nhiệt</t>
  </si>
  <si>
    <t>ĐH DL Văn Lang</t>
  </si>
  <si>
    <t>SP Bậc 1</t>
  </si>
  <si>
    <t xml:space="preserve">Hồ Công </t>
  </si>
  <si>
    <t>Thiện</t>
  </si>
  <si>
    <t>CÔng ty TNHH DVTMm Châu Hiệp Phát
Cty Vân Khánh
Công ty Thái Thịnh</t>
  </si>
  <si>
    <t>2008-20019
2009-2011
2013-2018</t>
  </si>
  <si>
    <t>KHOA KINH TẾ</t>
  </si>
  <si>
    <t>122</t>
  </si>
  <si>
    <t>Hồ Thị Ái Liên</t>
  </si>
  <si>
    <t>18/07/1961</t>
  </si>
  <si>
    <t>079161003585</t>
  </si>
  <si>
    <t>0949514678</t>
  </si>
  <si>
    <t>Kinh tế học</t>
  </si>
  <si>
    <t>ĐHQG Tp.HCM</t>
  </si>
  <si>
    <t>Từ 11/03/2019 đến 29/06/2019</t>
  </si>
  <si>
    <t>45 LT</t>
  </si>
  <si>
    <t xml:space="preserve">Hồ Thị Ái </t>
  </si>
  <si>
    <t>BV Quân y 175
Xí nghiệp Gỗ Thành đoàn Tp&gt;HCM</t>
  </si>
  <si>
    <t>1978-1983
1983-1984</t>
  </si>
  <si>
    <t>KHOA XÂY DỰNG</t>
  </si>
  <si>
    <t>123</t>
  </si>
  <si>
    <t>Đặng Thị Phương Chi</t>
  </si>
  <si>
    <t>25/10/1983</t>
  </si>
  <si>
    <t>08/8/
2012</t>
  </si>
  <si>
    <t>23 đường 3/2, 
Phù Cát Bình Định</t>
  </si>
  <si>
    <t>12A/11 Thái An 4, Nguyễn Văn Quá, Đông Hưng Thuận 1, Quận 12, TP.HCM</t>
  </si>
  <si>
    <t>0768072536</t>
  </si>
  <si>
    <t>Thạc sỹ Quy hoạch</t>
  </si>
  <si>
    <t>ĐH Kiến trúc TP.HCM</t>
  </si>
  <si>
    <t>Từ 11/3/2019 đến 18/5/2019</t>
  </si>
  <si>
    <t>30 tiết LT</t>
  </si>
  <si>
    <t xml:space="preserve">Đặng Thị Phương </t>
  </si>
  <si>
    <t>Chi</t>
  </si>
  <si>
    <t>124</t>
  </si>
  <si>
    <t>Trần Hùng Cường</t>
  </si>
  <si>
    <t>15/10/1987</t>
  </si>
  <si>
    <t>087087000135</t>
  </si>
  <si>
    <t>02/01/2018</t>
  </si>
  <si>
    <t>PQLXNC. TP. HCM</t>
  </si>
  <si>
    <t>82/20 Lê Văn Quới, phường Hưng Hòa A, quận Bình Tân, TP. HCM</t>
  </si>
  <si>
    <t>0939506819</t>
  </si>
  <si>
    <t>Thạc sỹ địa kỹ thuật xây dựng</t>
  </si>
  <si>
    <t>TT Tin học ĐH KHTN</t>
  </si>
  <si>
    <t>TT NN ĐH Cửu Long</t>
  </si>
  <si>
    <t xml:space="preserve">Trần Hùng </t>
  </si>
  <si>
    <t>Công ty TNHH Gia Vịnh</t>
  </si>
  <si>
    <t>2010 - 2011</t>
  </si>
  <si>
    <t>125</t>
  </si>
  <si>
    <t>Nguyễn Bá Cường</t>
  </si>
  <si>
    <t>05/3/1982</t>
  </si>
  <si>
    <t>024974558</t>
  </si>
  <si>
    <t>27/01/2014</t>
  </si>
  <si>
    <t>CA.
TP.
HCM</t>
  </si>
  <si>
    <t xml:space="preserve">44/4A đường số 17, 
phường 5, quận Gò Vấp, TP. Hồ Chí Minh. </t>
  </si>
  <si>
    <t xml:space="preserve">44/4A đường số 17, phường 5, quận Gò Vấp, TP. HCM </t>
  </si>
  <si>
    <t>0986653878</t>
  </si>
  <si>
    <t>Kỹ sư Bảo hộ lao động, Cử nhân kinh tế</t>
  </si>
  <si>
    <t>ĐH Bán công Tôn Đức Thắng</t>
  </si>
  <si>
    <t xml:space="preserve">Nguyễn Bá </t>
  </si>
  <si>
    <t>Công ty cổ phần đàu tư XD Riocns - Coteconts</t>
  </si>
  <si>
    <t>126</t>
  </si>
  <si>
    <t>Nguyễn Trọng 
Thạch</t>
  </si>
  <si>
    <t>23/02/1990</t>
  </si>
  <si>
    <t>024943779</t>
  </si>
  <si>
    <t>03/10/2008</t>
  </si>
  <si>
    <t>Số 40, đường
10A, phường Bình An, Quận 2, TP.HCM</t>
  </si>
  <si>
    <t>Số 40, đường 
10A, phường Bình An, Quận 2, TP.HCM</t>
  </si>
  <si>
    <t>0903867677</t>
  </si>
  <si>
    <t>Kỹ sư, Thạc sĩ Xây dựng công trình giao thông</t>
  </si>
  <si>
    <t>Từ 11/3/2019 đến  30/3/2019</t>
  </si>
  <si>
    <t>18 tiết LT</t>
  </si>
  <si>
    <t xml:space="preserve">Nguyễn Trọng 
</t>
  </si>
  <si>
    <t>Thạch</t>
  </si>
  <si>
    <t>127</t>
  </si>
  <si>
    <t>Nguyễn Chí Trung</t>
  </si>
  <si>
    <t>01/6/1987</t>
  </si>
  <si>
    <t>221149606</t>
  </si>
  <si>
    <t>17/8/
2012</t>
  </si>
  <si>
    <t>Phú Yên</t>
  </si>
  <si>
    <t>Phong Niên, An Định, Tuy An, Phú Yên</t>
  </si>
  <si>
    <t>Căn hộ 308 lô B, c/c 336/24 Nguyễn Văn Luông, phường 12, quận 6, TP.HCM</t>
  </si>
  <si>
    <t>Thạc sĩ Kỹ thuật
 xây dựng công trình giao thông</t>
  </si>
  <si>
    <t>B2</t>
  </si>
  <si>
    <t>Từ 16/5/2019 đến 29/6/2019</t>
  </si>
  <si>
    <t xml:space="preserve">Nguyễn Chí </t>
  </si>
  <si>
    <t>128</t>
  </si>
  <si>
    <t>Lê Xuân Lâm</t>
  </si>
  <si>
    <t>15/4/1985</t>
  </si>
  <si>
    <t>Tiền Giang</t>
  </si>
  <si>
    <t>023826083</t>
  </si>
  <si>
    <t>25/3/2014</t>
  </si>
  <si>
    <t>436B/128 Đường 3 tháng 2, Phường 12, Quận 10, TP.HCM</t>
  </si>
  <si>
    <t>0907015562</t>
  </si>
  <si>
    <t>Thạc sỹ kỹ thuật</t>
  </si>
  <si>
    <t>01/11/2012</t>
  </si>
  <si>
    <t>ĐH Bách khoa TP. HCM</t>
  </si>
  <si>
    <t>30/08/2005</t>
  </si>
  <si>
    <t>Toeic 645</t>
  </si>
  <si>
    <t>19/09/2016</t>
  </si>
  <si>
    <t>30/8/19 - 27/12/19</t>
  </si>
  <si>
    <t>129</t>
  </si>
  <si>
    <t>Trần Thị Mộng Thu</t>
  </si>
  <si>
    <t>29/6/1990</t>
  </si>
  <si>
    <t>215184817</t>
  </si>
  <si>
    <t>19/01/2012</t>
  </si>
  <si>
    <t>Phụng Sơn, Phước Sơn, Tuy Phước, Bình Định</t>
  </si>
  <si>
    <t>606/34/18/7 quốc lộ 13,phường Hiệp Bình Phước, quận Thủ Đức</t>
  </si>
  <si>
    <t>0903329690</t>
  </si>
  <si>
    <t>Kỹ Thuật Xây Dựng Công Trình Giao Thông</t>
  </si>
  <si>
    <t>28/05/2017</t>
  </si>
  <si>
    <t>28/03/2012</t>
  </si>
  <si>
    <t>29/8/19 - 14/3/20</t>
  </si>
  <si>
    <t>130</t>
  </si>
  <si>
    <t>Huỳnh Phạm Việt Chương</t>
  </si>
  <si>
    <t>03/3/1977</t>
  </si>
  <si>
    <t>024860235</t>
  </si>
  <si>
    <t>25/12/2007</t>
  </si>
  <si>
    <t>128/4/35 Nguyễn Sơn, Phường Phú Thọ Hòa, Tân Phú, TPHCM</t>
  </si>
  <si>
    <t>0913778881</t>
  </si>
  <si>
    <t>Thạc sỹ Giáo Dục Học, Kỹ Sư Công trình</t>
  </si>
  <si>
    <t>131</t>
  </si>
  <si>
    <t>Nguyễn Thị Hồng Phấn</t>
  </si>
  <si>
    <t>03/9/1984</t>
  </si>
  <si>
    <t>082184000262</t>
  </si>
  <si>
    <t>22/8/2016</t>
  </si>
  <si>
    <t xml:space="preserve">CỤC CẢNH SÁT </t>
  </si>
  <si>
    <t>429/11 Tổ 3, KP2, Tăng Nhơn Phú A, Quận 9, TP.HCM</t>
  </si>
  <si>
    <t>0938061530</t>
  </si>
  <si>
    <t>Xây Dựng Đường Ôtô và Đường Thành Phố</t>
  </si>
  <si>
    <t>10/9/2012</t>
  </si>
  <si>
    <t>09/01/2013</t>
  </si>
  <si>
    <t>Viện Đào tạo và Nâng cao TP. HCM</t>
  </si>
  <si>
    <t>05/9/19 - 27/12/19</t>
  </si>
  <si>
    <t>132</t>
  </si>
  <si>
    <t>Từ Đông Xuân</t>
  </si>
  <si>
    <t>11/11/1982</t>
  </si>
  <si>
    <t>Bạc Liêu</t>
  </si>
  <si>
    <t>025354792</t>
  </si>
  <si>
    <t>26/07/2010</t>
  </si>
  <si>
    <t>785 Quốc Lộ 13, Kp3, Phường Hiệp Bình Phước, Thủ Đức, TPHCM</t>
  </si>
  <si>
    <t>73/32a Bình Đình Túy, Phường 12, Quận Bình Thạnh, TPHCM</t>
  </si>
  <si>
    <t>0918315689</t>
  </si>
  <si>
    <t>29/10/2010</t>
  </si>
  <si>
    <t>08/03/2018</t>
  </si>
  <si>
    <t>03/9/19 - 27/12/19</t>
  </si>
  <si>
    <t>133</t>
  </si>
  <si>
    <t>Đào Công Muôn</t>
  </si>
  <si>
    <t>10/10/1991</t>
  </si>
  <si>
    <t>038091002744</t>
  </si>
  <si>
    <t>06/03/2018</t>
  </si>
  <si>
    <t>Xóm 3, Nông Trường, Triệu Sơn, Thanh Hóa</t>
  </si>
  <si>
    <t>106/45/36 Bình Lợi, Phường 13, Quận Bình Thạnh</t>
  </si>
  <si>
    <t>0386818579</t>
  </si>
  <si>
    <t>Kỹ sư Xây dựng Dân dụng và Công nghiệp</t>
  </si>
  <si>
    <t>28/11/2017</t>
  </si>
  <si>
    <t>20/12/2017</t>
  </si>
  <si>
    <t>2/9/19 - 27/12/19</t>
  </si>
  <si>
    <t>134</t>
  </si>
  <si>
    <t>Bành Đức Duy</t>
  </si>
  <si>
    <t>22/03/1979</t>
  </si>
  <si>
    <t>Cà Mau</t>
  </si>
  <si>
    <t>096079000011</t>
  </si>
  <si>
    <t>28/01/2016</t>
  </si>
  <si>
    <t xml:space="preserve">Cục Cảnh sát </t>
  </si>
  <si>
    <t>45/48/34 Đường 20, Phường 8, Q. Gò Vấp, Tp. Hồ Chí Minh</t>
  </si>
  <si>
    <t>'0989041416</t>
  </si>
  <si>
    <t>Kiến trúc sư Kiến trúc Công trình</t>
  </si>
  <si>
    <t>16/09/2002</t>
  </si>
  <si>
    <t>ĐH Kiến trúc Hà Nội</t>
  </si>
  <si>
    <t>24/04/2015</t>
  </si>
  <si>
    <t>Công ty TNHH Thiết kế Kiến trúc và xây dựng VN</t>
  </si>
  <si>
    <t>T10/2002 - T9/2009</t>
  </si>
  <si>
    <t>17/9/19 - 13/12/2019</t>
  </si>
  <si>
    <t>135</t>
  </si>
  <si>
    <t>Trần Ngọc Duyên</t>
  </si>
  <si>
    <t>06/01/1987</t>
  </si>
  <si>
    <t>240947749</t>
  </si>
  <si>
    <t>14/02/2008</t>
  </si>
  <si>
    <t>CA.
Tỉnh ĐăkLăk</t>
  </si>
  <si>
    <t>130 Phan Anh, phường Tân Thới Hòa, quận Tân Phú, Tp.HCM</t>
  </si>
  <si>
    <t>0932494547</t>
  </si>
  <si>
    <t>Thạc sĩ Quản lý Xây dựng</t>
  </si>
  <si>
    <t>09/09/2014</t>
  </si>
  <si>
    <t>ĐH Sư phạm Kỹ thuật Hưng Yên</t>
  </si>
  <si>
    <t>15/10/2018</t>
  </si>
  <si>
    <t>Sư phạm dạy nghề; Nghiệp vụ sư phạm</t>
  </si>
  <si>
    <t>21/9/19 - 27/12/19</t>
  </si>
  <si>
    <t>TP. Hồ Chí Minh, ngày     tháng    năm 2019</t>
  </si>
  <si>
    <t>HIỆU TRƯỞNG</t>
  </si>
  <si>
    <t>PHÒNG TỔ CHỨC - HÀNH CHÍNH - TỔNG HỢP</t>
  </si>
  <si>
    <t>Phạm Hữu Lộc</t>
  </si>
  <si>
    <t>Lâm Viết Dũng</t>
  </si>
  <si>
    <t>Có công tác tại DN</t>
  </si>
  <si>
    <t>Số GV thỉnh giảng NH 18 - 19</t>
  </si>
  <si>
    <t>B1 trở lên</t>
  </si>
  <si>
    <t>Công tác tại DN</t>
  </si>
  <si>
    <t>KHOA KHCB</t>
  </si>
  <si>
    <t>Số GV của trường</t>
  </si>
  <si>
    <t>TỔNG</t>
  </si>
  <si>
    <t>Số GV thỉnh giảng</t>
  </si>
  <si>
    <t>17/3/1993</t>
  </si>
  <si>
    <t>Bùi Thị Hợp</t>
  </si>
  <si>
    <t>Toán học</t>
  </si>
  <si>
    <t>Nguyễn Thị Cẩm Loan</t>
  </si>
  <si>
    <t>Trần Thị Hoàng Quyên</t>
  </si>
  <si>
    <t>Phan Hoàng Thiện</t>
  </si>
  <si>
    <t>Nguyễn Văn Thiệt</t>
  </si>
  <si>
    <t>04/12/1994</t>
  </si>
  <si>
    <t>Nguyễn Trọng</t>
  </si>
  <si>
    <t>29/3/1994</t>
  </si>
  <si>
    <t>Quang học</t>
  </si>
  <si>
    <t>Toán ứng dụng</t>
  </si>
  <si>
    <t>Toán giải tích</t>
  </si>
  <si>
    <t>Văn học Việt Nam</t>
  </si>
  <si>
    <t>03/01/1994</t>
  </si>
  <si>
    <t>Toeic 490</t>
  </si>
  <si>
    <t>Ghi chú</t>
  </si>
  <si>
    <t>Lý lịch</t>
  </si>
  <si>
    <t>5 năm</t>
  </si>
  <si>
    <t>- ThS Quản trị kinh doanh
- ĐH KT Điện tử - Viễn thông 
- ĐH Ngữ văn Anh</t>
  </si>
  <si>
    <t>Môn dạy</t>
  </si>
  <si>
    <t>ĐH Khoa Học Tự Nhiên TP.HCM</t>
  </si>
  <si>
    <t>26/08/2019 đến nay tại Khoa KHCB</t>
  </si>
  <si>
    <t>120LT</t>
  </si>
  <si>
    <t>Toán 1, Toán 2, Toán 3, Toán 4</t>
  </si>
  <si>
    <t>41/17 Mai Lão Bạng, P.13 quận Tân Bình,TPHCM</t>
  </si>
  <si>
    <t>Ứng dụng CNTT cơ bản</t>
  </si>
  <si>
    <t>Nguyễn Tiến Dương</t>
  </si>
  <si>
    <t>Từ tháng 2 năm 2020 đến nay tại Khoa Khoa học cơ bản</t>
  </si>
  <si>
    <t>Toán 4 và Toán 6</t>
  </si>
  <si>
    <t>Khoa hoc cơ bản</t>
  </si>
  <si>
    <t>Toán 1, Toán 2, Toán 3</t>
  </si>
  <si>
    <t>Toán 1; Toán 2; Toán 3; Toán 4 và Toán 5</t>
  </si>
  <si>
    <t>Toán 1; Toán 2; Toán 3; Toán 4 ; Toán 5 và Toán 6</t>
  </si>
  <si>
    <t>Toán 1; Toán 3 và Toán 4</t>
  </si>
  <si>
    <t>VNU_EPT tương đương B1.3</t>
  </si>
  <si>
    <t>Trung tâm khảo thí Tiếng Anh ĐHQG</t>
  </si>
  <si>
    <t>Cao đẳng Lý Tự Trọng TP.HCM</t>
  </si>
  <si>
    <t>ĐH KHXHVNV</t>
  </si>
  <si>
    <t>Nghiệp vụ sư phạm giảng viên</t>
  </si>
  <si>
    <t>Vật lý 1</t>
  </si>
  <si>
    <t>29/11/2019</t>
  </si>
  <si>
    <t>Vật lý 1, 3</t>
  </si>
  <si>
    <t>ĐH Tin học- Ngoại ngữ</t>
  </si>
  <si>
    <t>ĐH Mở TP.HCM</t>
  </si>
  <si>
    <t>ĐH Ngân HàngTP.HCM</t>
  </si>
  <si>
    <t>Dạy GDQP-AN</t>
  </si>
  <si>
    <t>Trần Thị Thanh Trải</t>
  </si>
  <si>
    <t>22/04/1993</t>
  </si>
  <si>
    <t>182/12 Nguyễn Thượng Hiền, P. 5, Q. Phú Nhuận</t>
  </si>
  <si>
    <t>Ngữ học dạy tiếng</t>
  </si>
  <si>
    <t>ĐH CNTT- ĐH Quốc gia TP HCM</t>
  </si>
  <si>
    <t>C1</t>
  </si>
  <si>
    <t>27/3/2017</t>
  </si>
  <si>
    <t>Cambridge English Language Assessment</t>
  </si>
  <si>
    <t xml:space="preserve">180 tiết TH +90 tiết LT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</si>
</sst>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name val="Arial"/>
      <family val="2"/>
    </font>
    <font>
      <sz val="12"/>
      <name val="Times New Roman"/>
      <family val="1"/>
    </font>
    <font>
      <i/>
      <sz val="13"/>
      <name val="Times New Roman"/>
      <family val="1"/>
    </font>
    <font>
      <sz val="12"/>
      <name val="Arial"/>
      <family val="2"/>
    </font>
    <font>
      <b/>
      <sz val="12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i/>
      <sz val="12"/>
      <name val="Times New Roman"/>
      <family val="1"/>
    </font>
    <font>
      <b/>
      <u/>
      <sz val="12"/>
      <name val="Times New Roman"/>
      <family val="1"/>
    </font>
    <font>
      <sz val="12"/>
      <color indexed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2"/>
      <name val="Arial"/>
      <family val="2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3"/>
      <color rgb="FFFF0000"/>
      <name val="Arial"/>
      <family val="2"/>
    </font>
    <font>
      <i/>
      <sz val="13"/>
      <color rgb="FFFF0000"/>
      <name val="Times New Roman"/>
      <family val="1"/>
    </font>
    <font>
      <b/>
      <u/>
      <sz val="13"/>
      <color rgb="FFFF0000"/>
      <name val="Times New Roman"/>
      <family val="1"/>
    </font>
    <font>
      <i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4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rgb="FFFF0000"/>
      <name val="Cambria"/>
      <family val="1"/>
      <scheme val="major"/>
    </font>
    <font>
      <sz val="12"/>
      <color rgb="FFFF000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/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/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/>
      <right/>
      <top/>
      <bottom style="thin">
        <color rgb="FF505050"/>
      </bottom>
      <diagonal/>
    </border>
  </borders>
  <cellStyleXfs count="5">
    <xf numFmtId="0" fontId="0" fillId="0" borderId="0"/>
    <xf numFmtId="0" fontId="9" fillId="0" borderId="0"/>
    <xf numFmtId="0" fontId="9" fillId="0" borderId="0"/>
    <xf numFmtId="0" fontId="10" fillId="0" borderId="0"/>
    <xf numFmtId="0" fontId="9" fillId="0" borderId="0"/>
  </cellStyleXfs>
  <cellXfs count="29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1" fontId="1" fillId="0" borderId="0" xfId="0" applyNumberFormat="1" applyFont="1" applyFill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1" fontId="2" fillId="0" borderId="0" xfId="0" applyNumberFormat="1" applyFont="1" applyFill="1"/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Fill="1"/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wrapText="1"/>
    </xf>
    <xf numFmtId="1" fontId="6" fillId="0" borderId="1" xfId="0" quotePrefix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" fontId="1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0" fontId="11" fillId="0" borderId="1" xfId="0" quotePrefix="1" applyFont="1" applyFill="1" applyBorder="1" applyAlignment="1">
      <alignment horizontal="center" vertical="center" wrapText="1"/>
    </xf>
    <xf numFmtId="1" fontId="8" fillId="0" borderId="1" xfId="0" quotePrefix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1" fillId="2" borderId="1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left" vertical="center" wrapText="1"/>
    </xf>
    <xf numFmtId="0" fontId="17" fillId="4" borderId="1" xfId="0" quotePrefix="1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14" fontId="17" fillId="4" borderId="1" xfId="0" quotePrefix="1" applyNumberFormat="1" applyFont="1" applyFill="1" applyBorder="1" applyAlignment="1">
      <alignment horizontal="center" vertical="center" wrapText="1"/>
    </xf>
    <xf numFmtId="1" fontId="18" fillId="4" borderId="1" xfId="0" quotePrefix="1" applyNumberFormat="1" applyFont="1" applyFill="1" applyBorder="1" applyAlignment="1">
      <alignment horizontal="center" vertical="center" wrapText="1"/>
    </xf>
    <xf numFmtId="49" fontId="17" fillId="4" borderId="1" xfId="0" applyNumberFormat="1" applyFont="1" applyFill="1" applyBorder="1" applyAlignment="1">
      <alignment horizontal="center" vertical="center" wrapText="1"/>
    </xf>
    <xf numFmtId="14" fontId="17" fillId="4" borderId="1" xfId="0" applyNumberFormat="1" applyFont="1" applyFill="1" applyBorder="1" applyAlignment="1">
      <alignment horizontal="center" vertical="center" wrapText="1"/>
    </xf>
    <xf numFmtId="0" fontId="18" fillId="4" borderId="1" xfId="0" quotePrefix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1" fillId="2" borderId="0" xfId="0" applyFont="1" applyFill="1" applyAlignment="1">
      <alignment wrapText="1"/>
    </xf>
    <xf numFmtId="0" fontId="1" fillId="4" borderId="1" xfId="0" applyFont="1" applyFill="1" applyBorder="1" applyAlignment="1">
      <alignment horizontal="center" vertical="center" wrapText="1"/>
    </xf>
    <xf numFmtId="14" fontId="1" fillId="4" borderId="1" xfId="0" quotePrefix="1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1" fillId="4" borderId="1" xfId="0" quotePrefix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1" fontId="1" fillId="4" borderId="1" xfId="0" quotePrefix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1" fontId="5" fillId="4" borderId="1" xfId="0" quotePrefix="1" applyNumberFormat="1" applyFont="1" applyFill="1" applyBorder="1" applyAlignment="1">
      <alignment horizontal="center" vertical="center" wrapText="1"/>
    </xf>
    <xf numFmtId="14" fontId="5" fillId="4" borderId="1" xfId="0" quotePrefix="1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quotePrefix="1" applyFont="1" applyFill="1" applyBorder="1" applyAlignment="1">
      <alignment horizontal="center" vertical="center" wrapText="1"/>
    </xf>
    <xf numFmtId="0" fontId="5" fillId="4" borderId="0" xfId="0" applyFont="1" applyFill="1" applyAlignment="1">
      <alignment wrapText="1"/>
    </xf>
    <xf numFmtId="0" fontId="19" fillId="0" borderId="0" xfId="0" applyFont="1" applyFill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wrapText="1"/>
    </xf>
    <xf numFmtId="0" fontId="20" fillId="3" borderId="1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1" fontId="2" fillId="3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14" fontId="5" fillId="2" borderId="1" xfId="0" quotePrefix="1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1" fillId="4" borderId="0" xfId="0" applyFont="1" applyFill="1" applyAlignment="1">
      <alignment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2" fillId="0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/>
    </xf>
    <xf numFmtId="1" fontId="11" fillId="4" borderId="1" xfId="0" quotePrefix="1" applyNumberFormat="1" applyFont="1" applyFill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quotePrefix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1" xfId="0" quotePrefix="1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1" fontId="2" fillId="4" borderId="1" xfId="0" applyNumberFormat="1" applyFont="1" applyFill="1" applyBorder="1" applyAlignment="1">
      <alignment horizontal="center" vertical="center"/>
    </xf>
    <xf numFmtId="0" fontId="1" fillId="4" borderId="0" xfId="0" applyFont="1" applyFill="1"/>
    <xf numFmtId="1" fontId="2" fillId="4" borderId="1" xfId="0" quotePrefix="1" applyNumberFormat="1" applyFont="1" applyFill="1" applyBorder="1" applyAlignment="1">
      <alignment horizontal="left" vertical="center"/>
    </xf>
    <xf numFmtId="0" fontId="6" fillId="4" borderId="1" xfId="0" quotePrefix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quotePrefix="1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5" fillId="4" borderId="1" xfId="4" applyFont="1" applyFill="1" applyBorder="1" applyAlignment="1">
      <alignment horizontal="left" vertical="center" wrapText="1"/>
    </xf>
    <xf numFmtId="14" fontId="5" fillId="4" borderId="1" xfId="4" quotePrefix="1" applyNumberFormat="1" applyFont="1" applyFill="1" applyBorder="1" applyAlignment="1">
      <alignment horizontal="center" vertical="center" wrapText="1"/>
    </xf>
    <xf numFmtId="49" fontId="5" fillId="4" borderId="1" xfId="4" applyNumberFormat="1" applyFont="1" applyFill="1" applyBorder="1" applyAlignment="1">
      <alignment horizontal="center" vertical="center" wrapText="1"/>
    </xf>
    <xf numFmtId="0" fontId="5" fillId="4" borderId="1" xfId="4" applyFont="1" applyFill="1" applyBorder="1" applyAlignment="1">
      <alignment horizontal="center" vertical="center" wrapText="1"/>
    </xf>
    <xf numFmtId="0" fontId="5" fillId="4" borderId="1" xfId="4" quotePrefix="1" applyFont="1" applyFill="1" applyBorder="1" applyAlignment="1">
      <alignment horizontal="center" vertical="center" wrapText="1"/>
    </xf>
    <xf numFmtId="14" fontId="5" fillId="4" borderId="1" xfId="4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0" fontId="5" fillId="0" borderId="0" xfId="0" applyFont="1" applyFill="1" applyAlignment="1">
      <alignment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14" fontId="5" fillId="4" borderId="1" xfId="4" quotePrefix="1" applyNumberFormat="1" applyFont="1" applyFill="1" applyBorder="1" applyAlignment="1">
      <alignment horizontal="center" vertical="center" wrapText="1"/>
    </xf>
    <xf numFmtId="0" fontId="23" fillId="0" borderId="0" xfId="0" applyFont="1" applyFill="1"/>
    <xf numFmtId="14" fontId="5" fillId="4" borderId="1" xfId="0" quotePrefix="1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wrapText="1"/>
    </xf>
    <xf numFmtId="49" fontId="5" fillId="4" borderId="1" xfId="2" quotePrefix="1" applyNumberFormat="1" applyFont="1" applyFill="1" applyBorder="1" applyAlignment="1">
      <alignment horizontal="center" vertical="center" wrapText="1"/>
    </xf>
    <xf numFmtId="49" fontId="5" fillId="4" borderId="1" xfId="2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17" fillId="4" borderId="1" xfId="0" applyFont="1" applyFill="1" applyBorder="1" applyAlignment="1">
      <alignment vertical="center" wrapText="1"/>
    </xf>
    <xf numFmtId="0" fontId="5" fillId="4" borderId="0" xfId="0" applyFont="1" applyFill="1"/>
    <xf numFmtId="0" fontId="5" fillId="4" borderId="1" xfId="0" applyFont="1" applyFill="1" applyBorder="1"/>
    <xf numFmtId="0" fontId="5" fillId="4" borderId="1" xfId="0" applyFont="1" applyFill="1" applyBorder="1" applyAlignment="1">
      <alignment horizontal="center" vertical="center"/>
    </xf>
    <xf numFmtId="0" fontId="5" fillId="4" borderId="1" xfId="2" applyFont="1" applyFill="1" applyBorder="1" applyAlignment="1">
      <alignment horizontal="left" vertical="center" wrapText="1"/>
    </xf>
    <xf numFmtId="14" fontId="5" fillId="4" borderId="1" xfId="2" quotePrefix="1" applyNumberFormat="1" applyFont="1" applyFill="1" applyBorder="1" applyAlignment="1">
      <alignment horizontal="center" vertical="center" wrapText="1"/>
    </xf>
    <xf numFmtId="0" fontId="5" fillId="4" borderId="1" xfId="2" quotePrefix="1" applyFont="1" applyFill="1" applyBorder="1" applyAlignment="1">
      <alignment horizontal="center" vertical="center" wrapText="1"/>
    </xf>
    <xf numFmtId="14" fontId="5" fillId="4" borderId="1" xfId="2" applyNumberFormat="1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5" fillId="2" borderId="1" xfId="2" quotePrefix="1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14" fontId="5" fillId="4" borderId="1" xfId="2" applyNumberFormat="1" applyFont="1" applyFill="1" applyBorder="1" applyAlignment="1">
      <alignment horizontal="center" vertical="center" wrapText="1"/>
    </xf>
    <xf numFmtId="14" fontId="5" fillId="4" borderId="1" xfId="2" quotePrefix="1" applyNumberFormat="1" applyFont="1" applyFill="1" applyBorder="1" applyAlignment="1">
      <alignment horizontal="center" vertical="center" wrapText="1"/>
    </xf>
    <xf numFmtId="14" fontId="5" fillId="4" borderId="1" xfId="0" quotePrefix="1" applyNumberFormat="1" applyFont="1" applyFill="1" applyBorder="1" applyAlignment="1">
      <alignment horizontal="center" vertical="center"/>
    </xf>
    <xf numFmtId="49" fontId="5" fillId="4" borderId="1" xfId="0" quotePrefix="1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/>
    </xf>
    <xf numFmtId="0" fontId="5" fillId="4" borderId="0" xfId="0" applyFont="1" applyFill="1" applyAlignment="1">
      <alignment vertical="center" wrapText="1"/>
    </xf>
    <xf numFmtId="0" fontId="8" fillId="4" borderId="1" xfId="0" applyFont="1" applyFill="1" applyBorder="1" applyAlignment="1">
      <alignment horizontal="left" vertical="center"/>
    </xf>
    <xf numFmtId="1" fontId="17" fillId="4" borderId="1" xfId="0" quotePrefix="1" applyNumberFormat="1" applyFont="1" applyFill="1" applyBorder="1" applyAlignment="1">
      <alignment horizontal="center" vertical="center" wrapText="1"/>
    </xf>
    <xf numFmtId="14" fontId="17" fillId="4" borderId="1" xfId="0" quotePrefix="1" applyNumberFormat="1" applyFont="1" applyFill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" fontId="8" fillId="4" borderId="1" xfId="0" quotePrefix="1" applyNumberFormat="1" applyFont="1" applyFill="1" applyBorder="1" applyAlignment="1">
      <alignment vertical="center"/>
    </xf>
    <xf numFmtId="0" fontId="17" fillId="4" borderId="1" xfId="0" applyFont="1" applyFill="1" applyBorder="1" applyAlignment="1">
      <alignment horizontal="center" vertical="center"/>
    </xf>
    <xf numFmtId="0" fontId="8" fillId="4" borderId="1" xfId="0" quotePrefix="1" applyFont="1" applyFill="1" applyBorder="1" applyAlignment="1">
      <alignment horizontal="center" vertical="center" wrapText="1"/>
    </xf>
    <xf numFmtId="0" fontId="8" fillId="4" borderId="0" xfId="0" applyFont="1" applyFill="1"/>
    <xf numFmtId="14" fontId="8" fillId="4" borderId="1" xfId="0" quotePrefix="1" applyNumberFormat="1" applyFont="1" applyFill="1" applyBorder="1" applyAlignment="1">
      <alignment horizontal="center" vertical="center" wrapText="1"/>
    </xf>
    <xf numFmtId="14" fontId="8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/>
    <xf numFmtId="0" fontId="8" fillId="4" borderId="1" xfId="0" applyFont="1" applyFill="1" applyBorder="1" applyAlignment="1">
      <alignment horizontal="center" vertical="center"/>
    </xf>
    <xf numFmtId="0" fontId="8" fillId="0" borderId="0" xfId="0" applyFont="1" applyFill="1"/>
    <xf numFmtId="0" fontId="5" fillId="4" borderId="1" xfId="0" quotePrefix="1" applyFont="1" applyFill="1" applyBorder="1" applyAlignment="1">
      <alignment horizontal="left" vertical="center" wrapText="1"/>
    </xf>
    <xf numFmtId="0" fontId="23" fillId="4" borderId="1" xfId="0" quotePrefix="1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vertical="center" wrapText="1"/>
    </xf>
    <xf numFmtId="0" fontId="23" fillId="4" borderId="1" xfId="0" applyFont="1" applyFill="1" applyBorder="1" applyAlignment="1">
      <alignment horizontal="center" vertical="center"/>
    </xf>
    <xf numFmtId="0" fontId="24" fillId="4" borderId="1" xfId="0" quotePrefix="1" applyFont="1" applyFill="1" applyBorder="1" applyAlignment="1">
      <alignment horizontal="center" vertical="center" wrapText="1"/>
    </xf>
    <xf numFmtId="0" fontId="5" fillId="4" borderId="1" xfId="0" quotePrefix="1" applyFont="1" applyFill="1" applyBorder="1" applyAlignment="1">
      <alignment vertical="center" wrapText="1"/>
    </xf>
    <xf numFmtId="0" fontId="23" fillId="4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0" xfId="0" applyFont="1" applyFill="1"/>
    <xf numFmtId="0" fontId="8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5" fillId="0" borderId="0" xfId="0" applyFont="1" applyFill="1"/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0" fontId="25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15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" fontId="5" fillId="4" borderId="3" xfId="0" quotePrefix="1" applyNumberFormat="1" applyFont="1" applyFill="1" applyBorder="1" applyAlignment="1">
      <alignment horizontal="center" vertical="center" wrapText="1"/>
    </xf>
    <xf numFmtId="1" fontId="5" fillId="0" borderId="3" xfId="0" quotePrefix="1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14" fontId="23" fillId="4" borderId="1" xfId="0" quotePrefix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" fontId="5" fillId="4" borderId="5" xfId="0" quotePrefix="1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quotePrefix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" fontId="5" fillId="4" borderId="0" xfId="0" quotePrefix="1" applyNumberFormat="1" applyFont="1" applyFill="1" applyBorder="1" applyAlignment="1">
      <alignment horizontal="center" vertical="center" wrapText="1"/>
    </xf>
    <xf numFmtId="0" fontId="4" fillId="4" borderId="7" xfId="0" applyFont="1" applyFill="1" applyBorder="1"/>
    <xf numFmtId="0" fontId="27" fillId="4" borderId="9" xfId="0" applyFont="1" applyFill="1" applyBorder="1" applyAlignment="1">
      <alignment horizontal="center" vertical="center"/>
    </xf>
    <xf numFmtId="14" fontId="27" fillId="4" borderId="9" xfId="0" applyNumberFormat="1" applyFont="1" applyFill="1" applyBorder="1" applyAlignment="1">
      <alignment horizontal="center" vertical="center"/>
    </xf>
    <xf numFmtId="0" fontId="27" fillId="4" borderId="10" xfId="0" applyFont="1" applyFill="1" applyBorder="1" applyAlignment="1">
      <alignment horizontal="center" vertical="center"/>
    </xf>
    <xf numFmtId="0" fontId="27" fillId="4" borderId="11" xfId="0" applyFont="1" applyFill="1" applyBorder="1" applyAlignment="1">
      <alignment horizontal="center" vertical="center"/>
    </xf>
    <xf numFmtId="0" fontId="27" fillId="4" borderId="10" xfId="0" applyFont="1" applyFill="1" applyBorder="1" applyAlignment="1">
      <alignment horizontal="center" vertical="center" wrapText="1"/>
    </xf>
    <xf numFmtId="0" fontId="27" fillId="4" borderId="11" xfId="0" applyFont="1" applyFill="1" applyBorder="1" applyAlignment="1">
      <alignment horizontal="center" vertical="center" wrapText="1"/>
    </xf>
    <xf numFmtId="0" fontId="27" fillId="4" borderId="11" xfId="0" applyFont="1" applyFill="1" applyBorder="1" applyAlignment="1">
      <alignment horizontal="left" vertical="center"/>
    </xf>
    <xf numFmtId="0" fontId="27" fillId="4" borderId="11" xfId="0" applyFont="1" applyFill="1" applyBorder="1"/>
    <xf numFmtId="0" fontId="4" fillId="4" borderId="8" xfId="0" applyFont="1" applyFill="1" applyBorder="1"/>
    <xf numFmtId="0" fontId="17" fillId="4" borderId="5" xfId="0" applyFont="1" applyFill="1" applyBorder="1" applyAlignment="1">
      <alignment horizontal="left" vertical="center" wrapText="1"/>
    </xf>
    <xf numFmtId="0" fontId="17" fillId="4" borderId="5" xfId="0" quotePrefix="1" applyFont="1" applyFill="1" applyBorder="1" applyAlignment="1">
      <alignment horizontal="center" vertical="center" wrapText="1"/>
    </xf>
    <xf numFmtId="49" fontId="17" fillId="4" borderId="5" xfId="4" applyNumberFormat="1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14" fontId="17" fillId="4" borderId="5" xfId="0" quotePrefix="1" applyNumberFormat="1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5" xfId="0" quotePrefix="1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1" fontId="1" fillId="0" borderId="0" xfId="0" applyNumberFormat="1" applyFont="1" applyFill="1" applyAlignment="1">
      <alignment horizontal="center"/>
    </xf>
    <xf numFmtId="1" fontId="5" fillId="0" borderId="0" xfId="0" applyNumberFormat="1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8" fillId="0" borderId="0" xfId="0" applyNumberFormat="1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wrapText="1"/>
    </xf>
    <xf numFmtId="0" fontId="26" fillId="4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7" fillId="4" borderId="10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17" fillId="2" borderId="5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vertical="center" wrapText="1"/>
    </xf>
    <xf numFmtId="0" fontId="28" fillId="4" borderId="1" xfId="0" applyFont="1" applyFill="1" applyBorder="1" applyAlignment="1">
      <alignment horizontal="center" vertical="center" wrapText="1"/>
    </xf>
    <xf numFmtId="0" fontId="27" fillId="4" borderId="9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3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93346</xdr:colOff>
      <xdr:row>2</xdr:row>
      <xdr:rowOff>35719</xdr:rowOff>
    </xdr:from>
    <xdr:to>
      <xdr:col>24</xdr:col>
      <xdr:colOff>607220</xdr:colOff>
      <xdr:row>2</xdr:row>
      <xdr:rowOff>37465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0846399-B8D0-4D75-B721-CD514091AE5C}"/>
            </a:ext>
          </a:extLst>
        </xdr:cNvPr>
        <xdr:cNvCxnSpPr/>
      </xdr:nvCxnSpPr>
      <xdr:spPr>
        <a:xfrm flipV="1">
          <a:off x="12799696" y="454819"/>
          <a:ext cx="706754" cy="17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547688</xdr:colOff>
      <xdr:row>3</xdr:row>
      <xdr:rowOff>35719</xdr:rowOff>
    </xdr:from>
    <xdr:to>
      <xdr:col>3</xdr:col>
      <xdr:colOff>678656</xdr:colOff>
      <xdr:row>3</xdr:row>
      <xdr:rowOff>35719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C8F6D35-16C9-44F7-8CA4-8ECE8325A5F5}"/>
            </a:ext>
          </a:extLst>
        </xdr:cNvPr>
        <xdr:cNvCxnSpPr/>
      </xdr:nvCxnSpPr>
      <xdr:spPr>
        <a:xfrm>
          <a:off x="1204913" y="664369"/>
          <a:ext cx="120729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1035843</xdr:colOff>
      <xdr:row>4</xdr:row>
      <xdr:rowOff>535782</xdr:rowOff>
    </xdr:from>
    <xdr:to>
      <xdr:col>13</xdr:col>
      <xdr:colOff>631032</xdr:colOff>
      <xdr:row>4</xdr:row>
      <xdr:rowOff>537528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EE6560CF-C76E-4A61-A672-ED790F37D6A2}"/>
            </a:ext>
          </a:extLst>
        </xdr:cNvPr>
        <xdr:cNvCxnSpPr/>
      </xdr:nvCxnSpPr>
      <xdr:spPr>
        <a:xfrm flipV="1">
          <a:off x="4845843" y="1373982"/>
          <a:ext cx="1347789" cy="17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317500</xdr:colOff>
      <xdr:row>2</xdr:row>
      <xdr:rowOff>42334</xdr:rowOff>
    </xdr:from>
    <xdr:to>
      <xdr:col>28</xdr:col>
      <xdr:colOff>1598084</xdr:colOff>
      <xdr:row>2</xdr:row>
      <xdr:rowOff>42334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5AAE5E8B-D700-471F-B3B5-8FC309B4B18C}"/>
            </a:ext>
          </a:extLst>
        </xdr:cNvPr>
        <xdr:cNvCxnSpPr/>
      </xdr:nvCxnSpPr>
      <xdr:spPr>
        <a:xfrm>
          <a:off x="9413875" y="461434"/>
          <a:ext cx="20044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619126</xdr:colOff>
      <xdr:row>3</xdr:row>
      <xdr:rowOff>71438</xdr:rowOff>
    </xdr:from>
    <xdr:to>
      <xdr:col>3</xdr:col>
      <xdr:colOff>750094</xdr:colOff>
      <xdr:row>3</xdr:row>
      <xdr:rowOff>71438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F978D35E-A574-4B95-B029-F3548CC1776D}"/>
            </a:ext>
          </a:extLst>
        </xdr:cNvPr>
        <xdr:cNvCxnSpPr/>
      </xdr:nvCxnSpPr>
      <xdr:spPr>
        <a:xfrm>
          <a:off x="990601" y="700088"/>
          <a:ext cx="12930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347927</xdr:colOff>
      <xdr:row>4</xdr:row>
      <xdr:rowOff>578116</xdr:rowOff>
    </xdr:from>
    <xdr:to>
      <xdr:col>19</xdr:col>
      <xdr:colOff>146844</xdr:colOff>
      <xdr:row>4</xdr:row>
      <xdr:rowOff>579862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26AD2151-3DAA-4C54-AA66-BECA2FB9D9DF}"/>
            </a:ext>
          </a:extLst>
        </xdr:cNvPr>
        <xdr:cNvCxnSpPr/>
      </xdr:nvCxnSpPr>
      <xdr:spPr>
        <a:xfrm flipV="1">
          <a:off x="3815027" y="1416316"/>
          <a:ext cx="3199342" cy="17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317500</xdr:colOff>
      <xdr:row>2</xdr:row>
      <xdr:rowOff>42334</xdr:rowOff>
    </xdr:from>
    <xdr:to>
      <xdr:col>28</xdr:col>
      <xdr:colOff>1598084</xdr:colOff>
      <xdr:row>2</xdr:row>
      <xdr:rowOff>42334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9313321B-59B3-49B1-B15A-8E864BCE94B5}"/>
            </a:ext>
          </a:extLst>
        </xdr:cNvPr>
        <xdr:cNvCxnSpPr/>
      </xdr:nvCxnSpPr>
      <xdr:spPr>
        <a:xfrm>
          <a:off x="9413875" y="461434"/>
          <a:ext cx="20044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619126</xdr:colOff>
      <xdr:row>3</xdr:row>
      <xdr:rowOff>71438</xdr:rowOff>
    </xdr:from>
    <xdr:to>
      <xdr:col>3</xdr:col>
      <xdr:colOff>750094</xdr:colOff>
      <xdr:row>3</xdr:row>
      <xdr:rowOff>71438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907096D7-103E-4CEC-A5A9-CD995DC8EA0B}"/>
            </a:ext>
          </a:extLst>
        </xdr:cNvPr>
        <xdr:cNvCxnSpPr/>
      </xdr:nvCxnSpPr>
      <xdr:spPr>
        <a:xfrm>
          <a:off x="990601" y="700088"/>
          <a:ext cx="12930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347927</xdr:colOff>
      <xdr:row>4</xdr:row>
      <xdr:rowOff>578116</xdr:rowOff>
    </xdr:from>
    <xdr:to>
      <xdr:col>19</xdr:col>
      <xdr:colOff>146844</xdr:colOff>
      <xdr:row>4</xdr:row>
      <xdr:rowOff>579862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66EB0E4C-C90F-4231-A0A8-64C0B12C4098}"/>
            </a:ext>
          </a:extLst>
        </xdr:cNvPr>
        <xdr:cNvCxnSpPr/>
      </xdr:nvCxnSpPr>
      <xdr:spPr>
        <a:xfrm flipV="1">
          <a:off x="3815027" y="1416316"/>
          <a:ext cx="3199342" cy="17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317500</xdr:colOff>
      <xdr:row>2</xdr:row>
      <xdr:rowOff>42334</xdr:rowOff>
    </xdr:from>
    <xdr:to>
      <xdr:col>10</xdr:col>
      <xdr:colOff>0</xdr:colOff>
      <xdr:row>2</xdr:row>
      <xdr:rowOff>42334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B0C175FA-27FA-4AB2-A284-242053A91E03}"/>
            </a:ext>
          </a:extLst>
        </xdr:cNvPr>
        <xdr:cNvCxnSpPr/>
      </xdr:nvCxnSpPr>
      <xdr:spPr>
        <a:xfrm>
          <a:off x="9585325" y="461434"/>
          <a:ext cx="20044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619126</xdr:colOff>
      <xdr:row>3</xdr:row>
      <xdr:rowOff>71438</xdr:rowOff>
    </xdr:from>
    <xdr:to>
      <xdr:col>3</xdr:col>
      <xdr:colOff>750094</xdr:colOff>
      <xdr:row>3</xdr:row>
      <xdr:rowOff>71438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15AA50C-73B3-46CF-8FA8-238B2A2EE745}"/>
            </a:ext>
          </a:extLst>
        </xdr:cNvPr>
        <xdr:cNvCxnSpPr/>
      </xdr:nvCxnSpPr>
      <xdr:spPr>
        <a:xfrm>
          <a:off x="904876" y="700088"/>
          <a:ext cx="12930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347927</xdr:colOff>
      <xdr:row>4</xdr:row>
      <xdr:rowOff>578116</xdr:rowOff>
    </xdr:from>
    <xdr:to>
      <xdr:col>8</xdr:col>
      <xdr:colOff>146844</xdr:colOff>
      <xdr:row>4</xdr:row>
      <xdr:rowOff>579862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4E9FB7A3-FC31-4D7B-8ED3-7E292817B1B4}"/>
            </a:ext>
          </a:extLst>
        </xdr:cNvPr>
        <xdr:cNvCxnSpPr/>
      </xdr:nvCxnSpPr>
      <xdr:spPr>
        <a:xfrm flipV="1">
          <a:off x="4872302" y="1416316"/>
          <a:ext cx="2313517" cy="17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317500</xdr:colOff>
      <xdr:row>2</xdr:row>
      <xdr:rowOff>42334</xdr:rowOff>
    </xdr:from>
    <xdr:to>
      <xdr:col>28</xdr:col>
      <xdr:colOff>1598084</xdr:colOff>
      <xdr:row>2</xdr:row>
      <xdr:rowOff>42334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E24C3D5-600B-4436-8D00-495182FA386E}"/>
            </a:ext>
          </a:extLst>
        </xdr:cNvPr>
        <xdr:cNvCxnSpPr/>
      </xdr:nvCxnSpPr>
      <xdr:spPr>
        <a:xfrm>
          <a:off x="9585325" y="461434"/>
          <a:ext cx="20044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619126</xdr:colOff>
      <xdr:row>3</xdr:row>
      <xdr:rowOff>71438</xdr:rowOff>
    </xdr:from>
    <xdr:to>
      <xdr:col>3</xdr:col>
      <xdr:colOff>750094</xdr:colOff>
      <xdr:row>3</xdr:row>
      <xdr:rowOff>71438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14D4B7D9-E13B-454F-A422-CE02D98E55A5}"/>
            </a:ext>
          </a:extLst>
        </xdr:cNvPr>
        <xdr:cNvCxnSpPr/>
      </xdr:nvCxnSpPr>
      <xdr:spPr>
        <a:xfrm>
          <a:off x="904876" y="700088"/>
          <a:ext cx="12930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347927</xdr:colOff>
      <xdr:row>4</xdr:row>
      <xdr:rowOff>578116</xdr:rowOff>
    </xdr:from>
    <xdr:to>
      <xdr:col>19</xdr:col>
      <xdr:colOff>146844</xdr:colOff>
      <xdr:row>4</xdr:row>
      <xdr:rowOff>579862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7B2997E5-5FAE-4D7D-AD8A-D21EF1ABA3AC}"/>
            </a:ext>
          </a:extLst>
        </xdr:cNvPr>
        <xdr:cNvCxnSpPr/>
      </xdr:nvCxnSpPr>
      <xdr:spPr>
        <a:xfrm flipV="1">
          <a:off x="4872302" y="1416316"/>
          <a:ext cx="2313517" cy="17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850900</xdr:colOff>
      <xdr:row>2</xdr:row>
      <xdr:rowOff>194734</xdr:rowOff>
    </xdr:from>
    <xdr:to>
      <xdr:col>23</xdr:col>
      <xdr:colOff>85725</xdr:colOff>
      <xdr:row>2</xdr:row>
      <xdr:rowOff>194734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D1D70175-87C6-4E38-B5BC-4AFE477B898B}"/>
            </a:ext>
          </a:extLst>
        </xdr:cNvPr>
        <xdr:cNvCxnSpPr/>
      </xdr:nvCxnSpPr>
      <xdr:spPr>
        <a:xfrm>
          <a:off x="18214975" y="613834"/>
          <a:ext cx="4683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762001</xdr:colOff>
      <xdr:row>3</xdr:row>
      <xdr:rowOff>14288</xdr:rowOff>
    </xdr:from>
    <xdr:to>
      <xdr:col>9</xdr:col>
      <xdr:colOff>892969</xdr:colOff>
      <xdr:row>3</xdr:row>
      <xdr:rowOff>14288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40800CE-5B47-4B79-A5CC-30A6ACEDE10A}"/>
            </a:ext>
          </a:extLst>
        </xdr:cNvPr>
        <xdr:cNvCxnSpPr/>
      </xdr:nvCxnSpPr>
      <xdr:spPr>
        <a:xfrm>
          <a:off x="4467226" y="642938"/>
          <a:ext cx="20169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347927</xdr:colOff>
      <xdr:row>4</xdr:row>
      <xdr:rowOff>578116</xdr:rowOff>
    </xdr:from>
    <xdr:to>
      <xdr:col>19</xdr:col>
      <xdr:colOff>146844</xdr:colOff>
      <xdr:row>4</xdr:row>
      <xdr:rowOff>579862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38215B1E-8BD6-4F3C-B369-663F76FEC28B}"/>
            </a:ext>
          </a:extLst>
        </xdr:cNvPr>
        <xdr:cNvCxnSpPr/>
      </xdr:nvCxnSpPr>
      <xdr:spPr>
        <a:xfrm flipV="1">
          <a:off x="4872302" y="1416316"/>
          <a:ext cx="2313517" cy="17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H70"/>
  <sheetViews>
    <sheetView topLeftCell="B7" zoomScale="80" zoomScaleNormal="80" workbookViewId="0">
      <pane ySplit="1305" topLeftCell="A16" activePane="bottomLeft"/>
      <selection activeCell="AE66" sqref="AE66"/>
      <selection pane="bottomLeft" activeCell="AE66" sqref="AE66"/>
    </sheetView>
  </sheetViews>
  <sheetFormatPr defaultColWidth="9.140625" defaultRowHeight="16.5" x14ac:dyDescent="0.25"/>
  <cols>
    <col min="1" max="1" width="5.5703125" style="16" hidden="1" customWidth="1"/>
    <col min="2" max="2" width="4.28515625" style="18" customWidth="1"/>
    <col min="3" max="3" width="16.140625" style="17" customWidth="1"/>
    <col min="4" max="4" width="13" style="29" customWidth="1"/>
    <col min="5" max="5" width="6.85546875" style="18" customWidth="1"/>
    <col min="6" max="6" width="8.28515625" style="18" hidden="1" customWidth="1"/>
    <col min="7" max="7" width="11.28515625" style="29" customWidth="1"/>
    <col min="8" max="8" width="11.28515625" style="29" hidden="1" customWidth="1"/>
    <col min="9" max="9" width="9.5703125" style="29" hidden="1" customWidth="1"/>
    <col min="10" max="10" width="16.140625" style="18" hidden="1" customWidth="1"/>
    <col min="11" max="11" width="17.140625" style="18" customWidth="1"/>
    <col min="12" max="12" width="13.42578125" style="18" hidden="1" customWidth="1"/>
    <col min="13" max="13" width="9.140625" style="19" customWidth="1"/>
    <col min="14" max="14" width="13.7109375" style="18" customWidth="1"/>
    <col min="15" max="16" width="13.7109375" style="29" hidden="1" customWidth="1"/>
    <col min="17" max="17" width="7.85546875" style="18" customWidth="1"/>
    <col min="18" max="18" width="13.28515625" style="29" hidden="1" customWidth="1"/>
    <col min="19" max="19" width="12.28515625" style="29" hidden="1" customWidth="1"/>
    <col min="20" max="20" width="7.5703125" style="29" customWidth="1"/>
    <col min="21" max="21" width="10.85546875" style="29" hidden="1" customWidth="1"/>
    <col min="22" max="22" width="14.140625" style="29" hidden="1" customWidth="1"/>
    <col min="23" max="23" width="12" style="18" customWidth="1"/>
    <col min="24" max="24" width="12.85546875" style="18" hidden="1" customWidth="1"/>
    <col min="25" max="25" width="13.140625" style="18" hidden="1" customWidth="1"/>
    <col min="26" max="26" width="13.7109375" style="70" hidden="1" customWidth="1"/>
    <col min="27" max="27" width="13.85546875" style="18" hidden="1" customWidth="1"/>
    <col min="28" max="28" width="14.140625" style="18" customWidth="1"/>
    <col min="29" max="29" width="15.28515625" style="20" customWidth="1"/>
    <col min="30" max="30" width="16.140625" style="18" customWidth="1"/>
    <col min="31" max="31" width="23.5703125" style="16" customWidth="1"/>
    <col min="32" max="16384" width="9.140625" style="16"/>
  </cols>
  <sheetData>
    <row r="1" spans="1:242" s="4" customFormat="1" x14ac:dyDescent="0.25">
      <c r="A1" s="240" t="s">
        <v>16</v>
      </c>
      <c r="B1" s="240"/>
      <c r="C1" s="240"/>
      <c r="D1" s="240"/>
      <c r="E1" s="240"/>
      <c r="F1" s="240"/>
      <c r="G1" s="240"/>
      <c r="H1" s="241"/>
      <c r="I1" s="24"/>
      <c r="J1" s="1"/>
      <c r="K1" s="1"/>
      <c r="L1" s="2"/>
      <c r="M1" s="2"/>
      <c r="N1" s="2"/>
      <c r="O1" s="34"/>
      <c r="P1" s="34"/>
      <c r="Q1" s="238" t="s">
        <v>17</v>
      </c>
      <c r="R1" s="238"/>
      <c r="S1" s="238"/>
      <c r="T1" s="238"/>
      <c r="U1" s="238"/>
      <c r="V1" s="238"/>
      <c r="W1" s="238"/>
      <c r="X1" s="238"/>
      <c r="Y1" s="238"/>
      <c r="Z1" s="238"/>
      <c r="AA1" s="238"/>
      <c r="AB1" s="238"/>
      <c r="AC1" s="3"/>
      <c r="AD1" s="1"/>
    </row>
    <row r="2" spans="1:242" s="4" customFormat="1" x14ac:dyDescent="0.25">
      <c r="A2" s="242" t="s">
        <v>18</v>
      </c>
      <c r="B2" s="242"/>
      <c r="C2" s="242"/>
      <c r="D2" s="242"/>
      <c r="E2" s="242"/>
      <c r="F2" s="242"/>
      <c r="G2" s="242"/>
      <c r="H2" s="243"/>
      <c r="I2" s="24"/>
      <c r="J2" s="1"/>
      <c r="K2" s="1"/>
      <c r="L2" s="2"/>
      <c r="M2" s="2"/>
      <c r="N2" s="2"/>
      <c r="O2" s="34"/>
      <c r="P2" s="34"/>
      <c r="Q2" s="238" t="s">
        <v>19</v>
      </c>
      <c r="R2" s="238"/>
      <c r="S2" s="238"/>
      <c r="T2" s="238"/>
      <c r="U2" s="238"/>
      <c r="V2" s="238"/>
      <c r="W2" s="238"/>
      <c r="X2" s="238"/>
      <c r="Y2" s="238"/>
      <c r="Z2" s="238"/>
      <c r="AA2" s="238"/>
      <c r="AB2" s="238"/>
      <c r="AC2" s="3"/>
      <c r="AD2" s="1"/>
    </row>
    <row r="3" spans="1:242" s="4" customFormat="1" x14ac:dyDescent="0.25">
      <c r="A3" s="242" t="s">
        <v>20</v>
      </c>
      <c r="B3" s="242"/>
      <c r="C3" s="242"/>
      <c r="D3" s="242"/>
      <c r="E3" s="242"/>
      <c r="F3" s="242"/>
      <c r="G3" s="242"/>
      <c r="H3" s="243"/>
      <c r="I3" s="24"/>
      <c r="J3" s="1"/>
      <c r="K3" s="1"/>
      <c r="L3" s="5"/>
      <c r="M3" s="6"/>
      <c r="N3" s="5"/>
      <c r="O3" s="35"/>
      <c r="P3" s="35"/>
      <c r="Q3" s="5"/>
      <c r="R3" s="35"/>
      <c r="S3" s="35"/>
      <c r="T3" s="35"/>
      <c r="U3" s="35"/>
      <c r="V3" s="35"/>
      <c r="W3" s="5"/>
      <c r="X3" s="5"/>
      <c r="Y3" s="5"/>
      <c r="Z3" s="74"/>
      <c r="AA3" s="5"/>
      <c r="AB3" s="5"/>
      <c r="AC3" s="3"/>
      <c r="AD3" s="1"/>
    </row>
    <row r="4" spans="1:242" s="4" customFormat="1" x14ac:dyDescent="0.25">
      <c r="A4" s="7"/>
      <c r="B4" s="30"/>
      <c r="C4" s="8"/>
      <c r="D4" s="24"/>
      <c r="E4" s="1"/>
      <c r="F4" s="1"/>
      <c r="G4" s="24"/>
      <c r="H4" s="24"/>
      <c r="I4" s="24"/>
      <c r="J4" s="1"/>
      <c r="K4" s="1"/>
      <c r="L4" s="1"/>
      <c r="M4" s="9"/>
      <c r="N4" s="1"/>
      <c r="O4" s="24"/>
      <c r="P4" s="24"/>
      <c r="Q4" s="1"/>
      <c r="R4" s="24"/>
      <c r="S4" s="24"/>
      <c r="T4" s="24"/>
      <c r="U4" s="24"/>
      <c r="V4" s="24"/>
      <c r="W4" s="1"/>
      <c r="X4" s="1"/>
      <c r="Y4" s="1"/>
      <c r="Z4" s="75"/>
      <c r="AA4" s="1"/>
      <c r="AB4" s="1"/>
      <c r="AC4" s="3"/>
      <c r="AD4" s="1"/>
    </row>
    <row r="5" spans="1:242" s="4" customFormat="1" ht="46.5" customHeight="1" x14ac:dyDescent="0.25">
      <c r="A5" s="237" t="s">
        <v>224</v>
      </c>
      <c r="B5" s="238"/>
      <c r="C5" s="238"/>
      <c r="D5" s="238"/>
      <c r="E5" s="238"/>
      <c r="F5" s="238"/>
      <c r="G5" s="238"/>
      <c r="H5" s="239"/>
      <c r="I5" s="239"/>
      <c r="J5" s="238"/>
      <c r="K5" s="238"/>
      <c r="L5" s="238"/>
      <c r="M5" s="238"/>
      <c r="N5" s="238"/>
      <c r="O5" s="238"/>
      <c r="P5" s="238"/>
      <c r="Q5" s="238"/>
      <c r="R5" s="238"/>
      <c r="S5" s="238"/>
      <c r="T5" s="238"/>
      <c r="U5" s="238"/>
      <c r="V5" s="238"/>
      <c r="W5" s="238"/>
      <c r="X5" s="238"/>
      <c r="Y5" s="238"/>
      <c r="Z5" s="238"/>
      <c r="AA5" s="238"/>
      <c r="AB5" s="238"/>
      <c r="AC5" s="10"/>
      <c r="AD5" s="1"/>
    </row>
    <row r="6" spans="1:242" s="4" customFormat="1" x14ac:dyDescent="0.25">
      <c r="A6" s="11"/>
      <c r="B6" s="31"/>
      <c r="C6" s="8"/>
      <c r="D6" s="24"/>
      <c r="E6" s="1"/>
      <c r="F6" s="1"/>
      <c r="G6" s="24"/>
      <c r="H6" s="24"/>
      <c r="I6" s="24"/>
      <c r="J6" s="1"/>
      <c r="K6" s="1"/>
      <c r="L6" s="1"/>
      <c r="M6" s="9"/>
      <c r="N6" s="1"/>
      <c r="O6" s="24"/>
      <c r="P6" s="24"/>
      <c r="Q6" s="1"/>
      <c r="R6" s="24"/>
      <c r="S6" s="24"/>
      <c r="T6" s="24"/>
      <c r="U6" s="24"/>
      <c r="V6" s="24"/>
      <c r="W6" s="1"/>
      <c r="X6" s="1"/>
      <c r="Y6" s="1"/>
      <c r="Z6" s="75"/>
      <c r="AA6" s="1"/>
      <c r="AB6" s="1"/>
      <c r="AC6" s="3"/>
      <c r="AD6" s="1"/>
    </row>
    <row r="7" spans="1:242" s="4" customFormat="1" ht="16.5" customHeight="1" x14ac:dyDescent="0.25">
      <c r="A7" s="248" t="s">
        <v>0</v>
      </c>
      <c r="B7" s="249" t="s">
        <v>226</v>
      </c>
      <c r="C7" s="244" t="s">
        <v>440</v>
      </c>
      <c r="D7" s="250" t="s">
        <v>21</v>
      </c>
      <c r="E7" s="244" t="s">
        <v>22</v>
      </c>
      <c r="F7" s="246" t="s">
        <v>23</v>
      </c>
      <c r="G7" s="250" t="s">
        <v>225</v>
      </c>
      <c r="H7" s="255" t="s">
        <v>30</v>
      </c>
      <c r="I7" s="255" t="s">
        <v>31</v>
      </c>
      <c r="J7" s="246" t="s">
        <v>24</v>
      </c>
      <c r="K7" s="244" t="s">
        <v>25</v>
      </c>
      <c r="L7" s="246" t="s">
        <v>26</v>
      </c>
      <c r="M7" s="245" t="s">
        <v>27</v>
      </c>
      <c r="N7" s="245"/>
      <c r="O7" s="245"/>
      <c r="P7" s="245"/>
      <c r="Q7" s="245"/>
      <c r="R7" s="245"/>
      <c r="S7" s="245"/>
      <c r="T7" s="245"/>
      <c r="U7" s="245"/>
      <c r="V7" s="245"/>
      <c r="W7" s="245"/>
      <c r="X7" s="244" t="s">
        <v>28</v>
      </c>
      <c r="Y7" s="244" t="s">
        <v>29</v>
      </c>
      <c r="Z7" s="254" t="s">
        <v>492</v>
      </c>
      <c r="AA7" s="246" t="s">
        <v>493</v>
      </c>
      <c r="AB7" s="252" t="s">
        <v>506</v>
      </c>
      <c r="AC7" s="252" t="s">
        <v>507</v>
      </c>
      <c r="AD7" s="252" t="s">
        <v>508</v>
      </c>
    </row>
    <row r="8" spans="1:242" s="4" customFormat="1" ht="33" x14ac:dyDescent="0.25">
      <c r="A8" s="248"/>
      <c r="B8" s="249"/>
      <c r="C8" s="244"/>
      <c r="D8" s="251"/>
      <c r="E8" s="244"/>
      <c r="F8" s="246"/>
      <c r="G8" s="250"/>
      <c r="H8" s="255"/>
      <c r="I8" s="255"/>
      <c r="J8" s="247"/>
      <c r="K8" s="245"/>
      <c r="L8" s="247"/>
      <c r="M8" s="12" t="s">
        <v>32</v>
      </c>
      <c r="N8" s="12" t="s">
        <v>33</v>
      </c>
      <c r="O8" s="36" t="s">
        <v>30</v>
      </c>
      <c r="P8" s="36" t="s">
        <v>509</v>
      </c>
      <c r="Q8" s="12" t="s">
        <v>34</v>
      </c>
      <c r="R8" s="36" t="s">
        <v>30</v>
      </c>
      <c r="S8" s="36" t="s">
        <v>509</v>
      </c>
      <c r="T8" s="27" t="s">
        <v>35</v>
      </c>
      <c r="U8" s="36" t="s">
        <v>30</v>
      </c>
      <c r="V8" s="36" t="s">
        <v>509</v>
      </c>
      <c r="W8" s="12" t="s">
        <v>36</v>
      </c>
      <c r="X8" s="244"/>
      <c r="Y8" s="244"/>
      <c r="Z8" s="254"/>
      <c r="AA8" s="246"/>
      <c r="AB8" s="252"/>
      <c r="AC8" s="253"/>
      <c r="AD8" s="252"/>
    </row>
    <row r="9" spans="1:242" s="4" customFormat="1" x14ac:dyDescent="0.25">
      <c r="A9" s="79"/>
      <c r="B9" s="26" t="s">
        <v>1</v>
      </c>
      <c r="C9" s="23" t="s">
        <v>2</v>
      </c>
      <c r="D9" s="28" t="s">
        <v>3</v>
      </c>
      <c r="E9" s="23" t="s">
        <v>4</v>
      </c>
      <c r="F9" s="76"/>
      <c r="G9" s="32" t="s">
        <v>5</v>
      </c>
      <c r="H9" s="41"/>
      <c r="I9" s="41"/>
      <c r="J9" s="77"/>
      <c r="K9" s="21" t="s">
        <v>7</v>
      </c>
      <c r="L9" s="77"/>
      <c r="M9" s="23" t="s">
        <v>8</v>
      </c>
      <c r="N9" s="23" t="s">
        <v>9</v>
      </c>
      <c r="O9" s="37"/>
      <c r="P9" s="37"/>
      <c r="Q9" s="23" t="s">
        <v>10</v>
      </c>
      <c r="R9" s="37"/>
      <c r="S9" s="37"/>
      <c r="T9" s="39">
        <v>10</v>
      </c>
      <c r="U9" s="40"/>
      <c r="V9" s="40"/>
      <c r="W9" s="22">
        <v>11</v>
      </c>
      <c r="X9" s="22">
        <v>12</v>
      </c>
      <c r="Y9" s="22">
        <v>13</v>
      </c>
      <c r="Z9" s="73"/>
      <c r="AA9" s="76"/>
      <c r="AB9" s="83"/>
      <c r="AC9" s="84"/>
      <c r="AD9" s="38"/>
    </row>
    <row r="10" spans="1:242" x14ac:dyDescent="0.25">
      <c r="A10" s="90"/>
      <c r="B10" s="89"/>
      <c r="C10" s="33" t="s">
        <v>37</v>
      </c>
      <c r="D10" s="91"/>
      <c r="E10" s="89"/>
      <c r="F10" s="89"/>
      <c r="G10" s="91"/>
      <c r="H10" s="91"/>
      <c r="I10" s="91"/>
      <c r="J10" s="89"/>
      <c r="K10" s="89"/>
      <c r="L10" s="89"/>
      <c r="M10" s="92"/>
      <c r="N10" s="89"/>
      <c r="O10" s="91"/>
      <c r="P10" s="91"/>
      <c r="Q10" s="89"/>
      <c r="R10" s="91"/>
      <c r="S10" s="91"/>
      <c r="T10" s="91"/>
      <c r="U10" s="91"/>
      <c r="V10" s="91"/>
      <c r="W10" s="89"/>
      <c r="X10" s="89"/>
      <c r="Y10" s="89"/>
      <c r="Z10" s="93"/>
      <c r="AA10" s="89"/>
      <c r="AB10" s="89"/>
      <c r="AC10" s="89"/>
      <c r="AD10" s="89"/>
    </row>
    <row r="11" spans="1:242" s="8" customFormat="1" ht="63" x14ac:dyDescent="0.25">
      <c r="A11" s="65" t="s">
        <v>424</v>
      </c>
      <c r="B11" s="49" t="s">
        <v>1</v>
      </c>
      <c r="C11" s="45" t="s">
        <v>418</v>
      </c>
      <c r="D11" s="48" t="s">
        <v>444</v>
      </c>
      <c r="E11" s="50" t="s">
        <v>38</v>
      </c>
      <c r="F11" s="47" t="s">
        <v>145</v>
      </c>
      <c r="G11" s="46" t="s">
        <v>299</v>
      </c>
      <c r="H11" s="51" t="s">
        <v>517</v>
      </c>
      <c r="I11" s="47" t="s">
        <v>277</v>
      </c>
      <c r="J11" s="48" t="s">
        <v>300</v>
      </c>
      <c r="K11" s="48" t="s">
        <v>300</v>
      </c>
      <c r="L11" s="46" t="s">
        <v>301</v>
      </c>
      <c r="M11" s="52" t="s">
        <v>58</v>
      </c>
      <c r="N11" s="47" t="s">
        <v>109</v>
      </c>
      <c r="O11" s="47"/>
      <c r="P11" s="47"/>
      <c r="Q11" s="47"/>
      <c r="R11" s="47"/>
      <c r="S11" s="47"/>
      <c r="T11" s="47"/>
      <c r="U11" s="47"/>
      <c r="V11" s="47"/>
      <c r="W11" s="47"/>
      <c r="X11" s="48" t="s">
        <v>297</v>
      </c>
      <c r="Y11" s="48" t="s">
        <v>302</v>
      </c>
      <c r="Z11" s="52" t="str">
        <f t="shared" ref="Z11:Z54" si="0">LEFT(C11,LEN(C11)-LEN(AA11))</f>
        <v xml:space="preserve">Huỳnh Thị </v>
      </c>
      <c r="AA11" s="45" t="s">
        <v>298</v>
      </c>
      <c r="AB11" s="53"/>
      <c r="AC11" s="15"/>
      <c r="AD11" s="15"/>
      <c r="AE11" s="88" t="s">
        <v>518</v>
      </c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  <c r="HL11" s="25"/>
      <c r="HM11" s="25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  <c r="HZ11" s="25"/>
      <c r="IA11" s="25"/>
      <c r="IB11" s="25"/>
      <c r="IC11" s="25"/>
      <c r="ID11" s="25"/>
      <c r="IE11" s="25"/>
      <c r="IF11" s="25"/>
      <c r="IG11" s="25"/>
      <c r="IH11" s="25"/>
    </row>
    <row r="12" spans="1:242" s="8" customFormat="1" ht="82.5" x14ac:dyDescent="0.25">
      <c r="A12" s="65" t="s">
        <v>425</v>
      </c>
      <c r="B12" s="62" t="s">
        <v>2</v>
      </c>
      <c r="C12" s="61" t="s">
        <v>183</v>
      </c>
      <c r="D12" s="57" t="s">
        <v>96</v>
      </c>
      <c r="E12" s="58" t="s">
        <v>43</v>
      </c>
      <c r="F12" s="56" t="s">
        <v>39</v>
      </c>
      <c r="G12" s="59" t="s">
        <v>97</v>
      </c>
      <c r="H12" s="60"/>
      <c r="I12" s="56"/>
      <c r="J12" s="56"/>
      <c r="K12" s="56" t="s">
        <v>98</v>
      </c>
      <c r="L12" s="59"/>
      <c r="M12" s="59" t="s">
        <v>125</v>
      </c>
      <c r="N12" s="56" t="s">
        <v>88</v>
      </c>
      <c r="O12" s="56" t="s">
        <v>520</v>
      </c>
      <c r="P12" s="56" t="s">
        <v>521</v>
      </c>
      <c r="Q12" s="56" t="s">
        <v>60</v>
      </c>
      <c r="R12" s="56" t="s">
        <v>522</v>
      </c>
      <c r="S12" s="56" t="s">
        <v>516</v>
      </c>
      <c r="T12" s="56" t="s">
        <v>60</v>
      </c>
      <c r="U12" s="59" t="s">
        <v>523</v>
      </c>
      <c r="V12" s="56" t="s">
        <v>524</v>
      </c>
      <c r="W12" s="56" t="s">
        <v>158</v>
      </c>
      <c r="X12" s="59" t="s">
        <v>41</v>
      </c>
      <c r="Y12" s="59" t="s">
        <v>99</v>
      </c>
      <c r="Z12" s="59" t="str">
        <f t="shared" si="0"/>
        <v xml:space="preserve">Nguyễn Phú </v>
      </c>
      <c r="AA12" s="61" t="s">
        <v>496</v>
      </c>
      <c r="AB12" s="13"/>
      <c r="AC12" s="13"/>
      <c r="AD12" s="13"/>
    </row>
    <row r="13" spans="1:242" s="8" customFormat="1" ht="82.5" x14ac:dyDescent="0.25">
      <c r="A13" s="65" t="s">
        <v>147</v>
      </c>
      <c r="B13" s="62" t="s">
        <v>3</v>
      </c>
      <c r="C13" s="61" t="s">
        <v>192</v>
      </c>
      <c r="D13" s="57" t="s">
        <v>72</v>
      </c>
      <c r="E13" s="58" t="s">
        <v>43</v>
      </c>
      <c r="F13" s="56" t="s">
        <v>73</v>
      </c>
      <c r="G13" s="59" t="s">
        <v>74</v>
      </c>
      <c r="H13" s="57" t="s">
        <v>75</v>
      </c>
      <c r="I13" s="56" t="s">
        <v>39</v>
      </c>
      <c r="J13" s="56" t="s">
        <v>76</v>
      </c>
      <c r="K13" s="56" t="s">
        <v>76</v>
      </c>
      <c r="L13" s="59" t="s">
        <v>77</v>
      </c>
      <c r="M13" s="59" t="s">
        <v>125</v>
      </c>
      <c r="N13" s="56" t="s">
        <v>78</v>
      </c>
      <c r="O13" s="59" t="s">
        <v>525</v>
      </c>
      <c r="P13" s="56" t="s">
        <v>526</v>
      </c>
      <c r="Q13" s="56" t="s">
        <v>55</v>
      </c>
      <c r="R13" s="56" t="s">
        <v>527</v>
      </c>
      <c r="S13" s="56" t="s">
        <v>528</v>
      </c>
      <c r="T13" s="56" t="s">
        <v>55</v>
      </c>
      <c r="U13" s="56" t="s">
        <v>529</v>
      </c>
      <c r="V13" s="56" t="s">
        <v>530</v>
      </c>
      <c r="W13" s="56" t="s">
        <v>158</v>
      </c>
      <c r="X13" s="59" t="s">
        <v>41</v>
      </c>
      <c r="Y13" s="59" t="s">
        <v>79</v>
      </c>
      <c r="Z13" s="59" t="str">
        <f t="shared" si="0"/>
        <v xml:space="preserve">Nguyễn Công </v>
      </c>
      <c r="AA13" s="61" t="s">
        <v>496</v>
      </c>
      <c r="AB13" s="13"/>
      <c r="AC13" s="13"/>
      <c r="AD13" s="13"/>
    </row>
    <row r="14" spans="1:242" s="8" customFormat="1" ht="63" x14ac:dyDescent="0.25">
      <c r="A14" s="65" t="s">
        <v>148</v>
      </c>
      <c r="B14" s="62" t="s">
        <v>4</v>
      </c>
      <c r="C14" s="78" t="s">
        <v>180</v>
      </c>
      <c r="D14" s="81" t="s">
        <v>248</v>
      </c>
      <c r="E14" s="71" t="s">
        <v>38</v>
      </c>
      <c r="F14" s="67" t="s">
        <v>54</v>
      </c>
      <c r="G14" s="68">
        <v>187054580</v>
      </c>
      <c r="H14" s="81" t="s">
        <v>249</v>
      </c>
      <c r="I14" s="67" t="s">
        <v>250</v>
      </c>
      <c r="J14" s="66" t="s">
        <v>251</v>
      </c>
      <c r="K14" s="66" t="s">
        <v>462</v>
      </c>
      <c r="L14" s="68" t="s">
        <v>252</v>
      </c>
      <c r="M14" s="59" t="s">
        <v>125</v>
      </c>
      <c r="N14" s="67" t="s">
        <v>40</v>
      </c>
      <c r="O14" s="67" t="s">
        <v>531</v>
      </c>
      <c r="P14" s="67" t="s">
        <v>532</v>
      </c>
      <c r="Q14" s="67" t="s">
        <v>515</v>
      </c>
      <c r="R14" s="68" t="s">
        <v>533</v>
      </c>
      <c r="S14" s="67" t="s">
        <v>534</v>
      </c>
      <c r="T14" s="67" t="s">
        <v>55</v>
      </c>
      <c r="U14" s="67" t="s">
        <v>535</v>
      </c>
      <c r="V14" s="67" t="s">
        <v>534</v>
      </c>
      <c r="W14" s="67" t="s">
        <v>536</v>
      </c>
      <c r="X14" s="66" t="s">
        <v>245</v>
      </c>
      <c r="Y14" s="68" t="s">
        <v>253</v>
      </c>
      <c r="Z14" s="59" t="str">
        <f t="shared" si="0"/>
        <v xml:space="preserve">Đoàn Thị </v>
      </c>
      <c r="AA14" s="78" t="s">
        <v>247</v>
      </c>
      <c r="AB14" s="15"/>
      <c r="AC14" s="15"/>
      <c r="AD14" s="1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  <c r="HI14" s="25"/>
      <c r="HJ14" s="25"/>
      <c r="HK14" s="25"/>
      <c r="HL14" s="25"/>
      <c r="HM14" s="25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  <c r="HZ14" s="25"/>
      <c r="IA14" s="25"/>
      <c r="IB14" s="25"/>
      <c r="IC14" s="25"/>
      <c r="ID14" s="25"/>
      <c r="IE14" s="25"/>
      <c r="IF14" s="25"/>
      <c r="IG14" s="25"/>
      <c r="IH14" s="25"/>
    </row>
    <row r="15" spans="1:242" s="8" customFormat="1" ht="63" x14ac:dyDescent="0.25">
      <c r="A15" s="65" t="s">
        <v>149</v>
      </c>
      <c r="B15" s="62" t="s">
        <v>5</v>
      </c>
      <c r="C15" s="78" t="s">
        <v>209</v>
      </c>
      <c r="D15" s="81">
        <v>34821</v>
      </c>
      <c r="E15" s="71" t="s">
        <v>43</v>
      </c>
      <c r="F15" s="67" t="s">
        <v>359</v>
      </c>
      <c r="G15" s="68">
        <v>241436126</v>
      </c>
      <c r="H15" s="81" t="s">
        <v>360</v>
      </c>
      <c r="I15" s="67" t="s">
        <v>361</v>
      </c>
      <c r="J15" s="66" t="s">
        <v>464</v>
      </c>
      <c r="K15" s="66" t="s">
        <v>465</v>
      </c>
      <c r="L15" s="68" t="s">
        <v>362</v>
      </c>
      <c r="M15" s="59" t="s">
        <v>125</v>
      </c>
      <c r="N15" s="67" t="s">
        <v>88</v>
      </c>
      <c r="O15" s="68" t="s">
        <v>537</v>
      </c>
      <c r="P15" s="67" t="s">
        <v>514</v>
      </c>
      <c r="Q15" s="67" t="s">
        <v>491</v>
      </c>
      <c r="R15" s="68" t="s">
        <v>538</v>
      </c>
      <c r="S15" s="67" t="s">
        <v>539</v>
      </c>
      <c r="T15" s="67" t="s">
        <v>55</v>
      </c>
      <c r="U15" s="68" t="s">
        <v>540</v>
      </c>
      <c r="V15" s="67" t="s">
        <v>541</v>
      </c>
      <c r="W15" s="67" t="s">
        <v>239</v>
      </c>
      <c r="X15" s="66" t="s">
        <v>297</v>
      </c>
      <c r="Y15" s="68" t="s">
        <v>413</v>
      </c>
      <c r="Z15" s="59" t="str">
        <f t="shared" si="0"/>
        <v xml:space="preserve">Trần Văn </v>
      </c>
      <c r="AA15" s="78" t="s">
        <v>358</v>
      </c>
      <c r="AB15" s="15"/>
      <c r="AC15" s="15"/>
      <c r="AD15" s="1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  <c r="HI15" s="25"/>
      <c r="HJ15" s="25"/>
      <c r="HK15" s="25"/>
      <c r="HL15" s="25"/>
      <c r="HM15" s="25"/>
      <c r="HN15" s="25"/>
      <c r="HO15" s="25"/>
      <c r="HP15" s="25"/>
      <c r="HQ15" s="25"/>
      <c r="HR15" s="25"/>
      <c r="HS15" s="25"/>
      <c r="HT15" s="25"/>
      <c r="HU15" s="25"/>
      <c r="HV15" s="25"/>
      <c r="HW15" s="25"/>
      <c r="HX15" s="25"/>
      <c r="HY15" s="25"/>
      <c r="HZ15" s="25"/>
      <c r="IA15" s="25"/>
      <c r="IB15" s="25"/>
      <c r="IC15" s="25"/>
      <c r="ID15" s="25"/>
      <c r="IE15" s="25"/>
      <c r="IF15" s="25"/>
      <c r="IG15" s="25"/>
      <c r="IH15" s="25"/>
    </row>
    <row r="16" spans="1:242" s="8" customFormat="1" ht="66" x14ac:dyDescent="0.25">
      <c r="A16" s="65" t="s">
        <v>150</v>
      </c>
      <c r="B16" s="62" t="s">
        <v>7</v>
      </c>
      <c r="C16" s="61" t="s">
        <v>194</v>
      </c>
      <c r="D16" s="57" t="s">
        <v>90</v>
      </c>
      <c r="E16" s="56" t="s">
        <v>43</v>
      </c>
      <c r="F16" s="56" t="s">
        <v>53</v>
      </c>
      <c r="G16" s="59">
        <v>181242056</v>
      </c>
      <c r="H16" s="57" t="s">
        <v>91</v>
      </c>
      <c r="I16" s="56" t="s">
        <v>53</v>
      </c>
      <c r="J16" s="56" t="s">
        <v>92</v>
      </c>
      <c r="K16" s="56" t="s">
        <v>93</v>
      </c>
      <c r="L16" s="59"/>
      <c r="M16" s="59" t="s">
        <v>58</v>
      </c>
      <c r="N16" s="56" t="s">
        <v>94</v>
      </c>
      <c r="O16" s="59" t="s">
        <v>542</v>
      </c>
      <c r="P16" s="67" t="s">
        <v>543</v>
      </c>
      <c r="Q16" s="56"/>
      <c r="R16" s="56"/>
      <c r="S16" s="56"/>
      <c r="T16" s="56" t="s">
        <v>55</v>
      </c>
      <c r="U16" s="59" t="s">
        <v>544</v>
      </c>
      <c r="V16" s="56" t="s">
        <v>545</v>
      </c>
      <c r="W16" s="56" t="s">
        <v>158</v>
      </c>
      <c r="X16" s="59" t="s">
        <v>41</v>
      </c>
      <c r="Y16" s="59" t="s">
        <v>86</v>
      </c>
      <c r="Z16" s="59" t="str">
        <f t="shared" si="0"/>
        <v xml:space="preserve">Đặng Duy </v>
      </c>
      <c r="AA16" s="61" t="s">
        <v>498</v>
      </c>
      <c r="AB16" s="13"/>
      <c r="AC16" s="13"/>
      <c r="AD16" s="13"/>
    </row>
    <row r="17" spans="1:242" s="8" customFormat="1" ht="94.5" x14ac:dyDescent="0.25">
      <c r="A17" s="65" t="s">
        <v>152</v>
      </c>
      <c r="B17" s="62" t="s">
        <v>8</v>
      </c>
      <c r="C17" s="78" t="s">
        <v>207</v>
      </c>
      <c r="D17" s="81" t="s">
        <v>208</v>
      </c>
      <c r="E17" s="71" t="s">
        <v>43</v>
      </c>
      <c r="F17" s="67" t="s">
        <v>146</v>
      </c>
      <c r="G17" s="68" t="s">
        <v>322</v>
      </c>
      <c r="H17" s="81">
        <v>42557</v>
      </c>
      <c r="I17" s="67" t="s">
        <v>269</v>
      </c>
      <c r="J17" s="66" t="s">
        <v>323</v>
      </c>
      <c r="K17" s="66" t="s">
        <v>323</v>
      </c>
      <c r="L17" s="68" t="s">
        <v>324</v>
      </c>
      <c r="M17" s="59" t="s">
        <v>125</v>
      </c>
      <c r="N17" s="67" t="s">
        <v>459</v>
      </c>
      <c r="O17" s="68" t="s">
        <v>546</v>
      </c>
      <c r="P17" s="67" t="s">
        <v>547</v>
      </c>
      <c r="Q17" s="67"/>
      <c r="R17" s="67"/>
      <c r="S17" s="67"/>
      <c r="T17" s="67"/>
      <c r="U17" s="67"/>
      <c r="V17" s="67"/>
      <c r="W17" s="67" t="s">
        <v>232</v>
      </c>
      <c r="X17" s="66" t="s">
        <v>272</v>
      </c>
      <c r="Y17" s="68" t="s">
        <v>403</v>
      </c>
      <c r="Z17" s="59" t="str">
        <f t="shared" si="0"/>
        <v xml:space="preserve">Võ Văn </v>
      </c>
      <c r="AA17" s="78" t="s">
        <v>321</v>
      </c>
      <c r="AB17" s="15"/>
      <c r="AC17" s="15"/>
      <c r="AD17" s="1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  <c r="HI17" s="25"/>
      <c r="HJ17" s="25"/>
      <c r="HK17" s="25"/>
      <c r="HL17" s="25"/>
      <c r="HM17" s="25"/>
      <c r="HN17" s="25"/>
      <c r="HO17" s="25"/>
      <c r="HP17" s="25"/>
      <c r="HQ17" s="25"/>
      <c r="HR17" s="25"/>
      <c r="HS17" s="25"/>
      <c r="HT17" s="25"/>
      <c r="HU17" s="25"/>
      <c r="HV17" s="25"/>
      <c r="HW17" s="25"/>
      <c r="HX17" s="25"/>
      <c r="HY17" s="25"/>
      <c r="HZ17" s="25"/>
      <c r="IA17" s="25"/>
      <c r="IB17" s="25"/>
      <c r="IC17" s="25"/>
      <c r="ID17" s="25"/>
      <c r="IE17" s="25"/>
      <c r="IF17" s="25"/>
      <c r="IG17" s="25"/>
      <c r="IH17" s="25"/>
    </row>
    <row r="18" spans="1:242" s="8" customFormat="1" ht="63" x14ac:dyDescent="0.25">
      <c r="A18" s="65" t="s">
        <v>426</v>
      </c>
      <c r="B18" s="62" t="s">
        <v>9</v>
      </c>
      <c r="C18" s="78" t="s">
        <v>169</v>
      </c>
      <c r="D18" s="66" t="s">
        <v>446</v>
      </c>
      <c r="E18" s="71" t="s">
        <v>43</v>
      </c>
      <c r="F18" s="67" t="s">
        <v>145</v>
      </c>
      <c r="G18" s="68" t="s">
        <v>350</v>
      </c>
      <c r="H18" s="66" t="s">
        <v>456</v>
      </c>
      <c r="I18" s="67" t="s">
        <v>277</v>
      </c>
      <c r="J18" s="66" t="s">
        <v>351</v>
      </c>
      <c r="K18" s="66" t="s">
        <v>351</v>
      </c>
      <c r="L18" s="68" t="s">
        <v>352</v>
      </c>
      <c r="M18" s="59" t="s">
        <v>125</v>
      </c>
      <c r="N18" s="67" t="s">
        <v>203</v>
      </c>
      <c r="O18" s="68" t="s">
        <v>548</v>
      </c>
      <c r="P18" s="67" t="s">
        <v>526</v>
      </c>
      <c r="Q18" s="67"/>
      <c r="R18" s="67"/>
      <c r="S18" s="67"/>
      <c r="T18" s="67"/>
      <c r="U18" s="67"/>
      <c r="V18" s="67"/>
      <c r="W18" s="67"/>
      <c r="X18" s="66" t="s">
        <v>272</v>
      </c>
      <c r="Y18" s="68" t="s">
        <v>412</v>
      </c>
      <c r="Z18" s="59" t="str">
        <f t="shared" si="0"/>
        <v xml:space="preserve">Bạch Văn </v>
      </c>
      <c r="AA18" s="78" t="s">
        <v>349</v>
      </c>
      <c r="AB18" s="15"/>
      <c r="AC18" s="15"/>
      <c r="AD18" s="1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  <c r="HI18" s="25"/>
      <c r="HJ18" s="25"/>
      <c r="HK18" s="25"/>
      <c r="HL18" s="25"/>
      <c r="HM18" s="25"/>
      <c r="HN18" s="25"/>
      <c r="HO18" s="25"/>
      <c r="HP18" s="25"/>
      <c r="HQ18" s="25"/>
      <c r="HR18" s="25"/>
      <c r="HS18" s="25"/>
      <c r="HT18" s="25"/>
      <c r="HU18" s="25"/>
      <c r="HV18" s="25"/>
      <c r="HW18" s="25"/>
      <c r="HX18" s="25"/>
      <c r="HY18" s="25"/>
      <c r="HZ18" s="25"/>
      <c r="IA18" s="25"/>
      <c r="IB18" s="25"/>
      <c r="IC18" s="25"/>
      <c r="ID18" s="25"/>
      <c r="IE18" s="25"/>
      <c r="IF18" s="25"/>
      <c r="IG18" s="25"/>
      <c r="IH18" s="25"/>
    </row>
    <row r="19" spans="1:242" s="8" customFormat="1" ht="63" x14ac:dyDescent="0.25">
      <c r="A19" s="65" t="s">
        <v>427</v>
      </c>
      <c r="B19" s="62" t="s">
        <v>10</v>
      </c>
      <c r="C19" s="78" t="s">
        <v>172</v>
      </c>
      <c r="D19" s="66" t="s">
        <v>166</v>
      </c>
      <c r="E19" s="71" t="s">
        <v>38</v>
      </c>
      <c r="F19" s="67" t="s">
        <v>59</v>
      </c>
      <c r="G19" s="68">
        <v>215321201</v>
      </c>
      <c r="H19" s="81" t="s">
        <v>264</v>
      </c>
      <c r="I19" s="67" t="s">
        <v>242</v>
      </c>
      <c r="J19" s="66" t="s">
        <v>265</v>
      </c>
      <c r="K19" s="66" t="s">
        <v>265</v>
      </c>
      <c r="L19" s="68" t="s">
        <v>266</v>
      </c>
      <c r="M19" s="59" t="s">
        <v>125</v>
      </c>
      <c r="N19" s="67" t="s">
        <v>40</v>
      </c>
      <c r="O19" s="68" t="s">
        <v>549</v>
      </c>
      <c r="P19" s="67" t="s">
        <v>550</v>
      </c>
      <c r="Q19" s="67" t="s">
        <v>60</v>
      </c>
      <c r="R19" s="68" t="s">
        <v>551</v>
      </c>
      <c r="S19" s="67" t="s">
        <v>550</v>
      </c>
      <c r="T19" s="67" t="s">
        <v>55</v>
      </c>
      <c r="U19" s="68" t="s">
        <v>552</v>
      </c>
      <c r="V19" s="67" t="s">
        <v>541</v>
      </c>
      <c r="W19" s="67" t="s">
        <v>553</v>
      </c>
      <c r="X19" s="66" t="s">
        <v>245</v>
      </c>
      <c r="Y19" s="68" t="s">
        <v>400</v>
      </c>
      <c r="Z19" s="59" t="str">
        <f t="shared" si="0"/>
        <v xml:space="preserve">Mai Võ Hoài </v>
      </c>
      <c r="AA19" s="78" t="s">
        <v>263</v>
      </c>
      <c r="AB19" s="15"/>
      <c r="AC19" s="15"/>
      <c r="AD19" s="1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  <c r="HI19" s="25"/>
      <c r="HJ19" s="25"/>
      <c r="HK19" s="25"/>
      <c r="HL19" s="25"/>
      <c r="HM19" s="25"/>
      <c r="HN19" s="25"/>
      <c r="HO19" s="25"/>
      <c r="HP19" s="25"/>
      <c r="HQ19" s="25"/>
      <c r="HR19" s="25"/>
      <c r="HS19" s="25"/>
      <c r="HT19" s="25"/>
      <c r="HU19" s="25"/>
      <c r="HV19" s="25"/>
      <c r="HW19" s="25"/>
      <c r="HX19" s="25"/>
      <c r="HY19" s="25"/>
      <c r="HZ19" s="25"/>
      <c r="IA19" s="25"/>
      <c r="IB19" s="25"/>
      <c r="IC19" s="25"/>
      <c r="ID19" s="25"/>
      <c r="IE19" s="25"/>
      <c r="IF19" s="25"/>
      <c r="IG19" s="25"/>
      <c r="IH19" s="25"/>
    </row>
    <row r="20" spans="1:242" s="55" customFormat="1" ht="78.75" x14ac:dyDescent="0.25">
      <c r="A20" s="65" t="s">
        <v>153</v>
      </c>
      <c r="B20" s="62" t="s">
        <v>11</v>
      </c>
      <c r="C20" s="80" t="s">
        <v>195</v>
      </c>
      <c r="D20" s="87" t="s">
        <v>304</v>
      </c>
      <c r="E20" s="42" t="s">
        <v>43</v>
      </c>
      <c r="F20" s="63" t="s">
        <v>108</v>
      </c>
      <c r="G20" s="64" t="s">
        <v>106</v>
      </c>
      <c r="H20" s="87" t="s">
        <v>305</v>
      </c>
      <c r="I20" s="63" t="s">
        <v>277</v>
      </c>
      <c r="J20" s="86" t="s">
        <v>306</v>
      </c>
      <c r="K20" s="86" t="s">
        <v>306</v>
      </c>
      <c r="L20" s="64" t="s">
        <v>106</v>
      </c>
      <c r="M20" s="85" t="s">
        <v>58</v>
      </c>
      <c r="N20" s="63" t="s">
        <v>109</v>
      </c>
      <c r="O20" s="63"/>
      <c r="P20" s="63"/>
      <c r="Q20" s="63" t="s">
        <v>60</v>
      </c>
      <c r="R20" s="63"/>
      <c r="S20" s="63"/>
      <c r="T20" s="63" t="s">
        <v>60</v>
      </c>
      <c r="U20" s="63"/>
      <c r="V20" s="63"/>
      <c r="W20" s="63"/>
      <c r="X20" s="86" t="s">
        <v>272</v>
      </c>
      <c r="Y20" s="86" t="s">
        <v>302</v>
      </c>
      <c r="Z20" s="85" t="str">
        <f t="shared" si="0"/>
        <v xml:space="preserve">Nguyễn Quỳnh </v>
      </c>
      <c r="AA20" s="80" t="s">
        <v>303</v>
      </c>
      <c r="AB20" s="63"/>
      <c r="AC20" s="63"/>
      <c r="AD20" s="63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  <c r="GA20" s="54"/>
      <c r="GB20" s="54"/>
      <c r="GC20" s="54"/>
      <c r="GD20" s="54"/>
      <c r="GE20" s="54"/>
      <c r="GF20" s="54"/>
      <c r="GG20" s="54"/>
      <c r="GH20" s="54"/>
      <c r="GI20" s="54"/>
      <c r="GJ20" s="54"/>
      <c r="GK20" s="54"/>
      <c r="GL20" s="54"/>
      <c r="GM20" s="54"/>
      <c r="GN20" s="54"/>
      <c r="GO20" s="54"/>
      <c r="GP20" s="54"/>
      <c r="GQ20" s="54"/>
      <c r="GR20" s="54"/>
      <c r="GS20" s="54"/>
      <c r="GT20" s="54"/>
      <c r="GU20" s="54"/>
      <c r="GV20" s="54"/>
      <c r="GW20" s="54"/>
      <c r="GX20" s="54"/>
      <c r="GY20" s="54"/>
      <c r="GZ20" s="54"/>
      <c r="HA20" s="54"/>
      <c r="HB20" s="54"/>
      <c r="HC20" s="54"/>
      <c r="HD20" s="54"/>
      <c r="HE20" s="54"/>
      <c r="HF20" s="54"/>
      <c r="HG20" s="54"/>
      <c r="HH20" s="54"/>
      <c r="HI20" s="54"/>
      <c r="HJ20" s="54"/>
      <c r="HK20" s="54"/>
      <c r="HL20" s="54"/>
      <c r="HM20" s="54"/>
      <c r="HN20" s="54"/>
      <c r="HO20" s="54"/>
      <c r="HP20" s="54"/>
      <c r="HQ20" s="54"/>
      <c r="HR20" s="54"/>
      <c r="HS20" s="54"/>
      <c r="HT20" s="54"/>
      <c r="HU20" s="54"/>
      <c r="HV20" s="54"/>
      <c r="HW20" s="54"/>
      <c r="HX20" s="54"/>
      <c r="HY20" s="54"/>
      <c r="HZ20" s="54"/>
      <c r="IA20" s="54"/>
      <c r="IB20" s="54"/>
      <c r="IC20" s="54"/>
      <c r="ID20" s="54"/>
      <c r="IE20" s="54"/>
      <c r="IF20" s="54"/>
      <c r="IG20" s="54"/>
      <c r="IH20" s="54"/>
    </row>
    <row r="21" spans="1:242" s="8" customFormat="1" ht="47.25" x14ac:dyDescent="0.25">
      <c r="A21" s="65" t="s">
        <v>428</v>
      </c>
      <c r="B21" s="62" t="s">
        <v>12</v>
      </c>
      <c r="C21" s="61" t="s">
        <v>171</v>
      </c>
      <c r="D21" s="57" t="s">
        <v>167</v>
      </c>
      <c r="E21" s="58" t="s">
        <v>38</v>
      </c>
      <c r="F21" s="56"/>
      <c r="G21" s="59"/>
      <c r="H21" s="60"/>
      <c r="I21" s="56"/>
      <c r="J21" s="56"/>
      <c r="K21" s="56"/>
      <c r="L21" s="59"/>
      <c r="M21" s="59" t="s">
        <v>125</v>
      </c>
      <c r="N21" s="56" t="s">
        <v>196</v>
      </c>
      <c r="O21" s="59" t="s">
        <v>554</v>
      </c>
      <c r="P21" s="67" t="s">
        <v>550</v>
      </c>
      <c r="Q21" s="56" t="s">
        <v>60</v>
      </c>
      <c r="R21" s="59" t="s">
        <v>555</v>
      </c>
      <c r="S21" s="67" t="s">
        <v>526</v>
      </c>
      <c r="T21" s="56" t="s">
        <v>55</v>
      </c>
      <c r="U21" s="59" t="s">
        <v>556</v>
      </c>
      <c r="V21" s="67" t="s">
        <v>550</v>
      </c>
      <c r="W21" s="67" t="s">
        <v>553</v>
      </c>
      <c r="X21" s="59"/>
      <c r="Y21" s="59"/>
      <c r="Z21" s="59" t="str">
        <f t="shared" si="0"/>
        <v xml:space="preserve">Kiều Thị Thanh </v>
      </c>
      <c r="AA21" s="61" t="s">
        <v>499</v>
      </c>
      <c r="AB21" s="13"/>
      <c r="AC21" s="13"/>
      <c r="AD21" s="13"/>
    </row>
    <row r="22" spans="1:242" s="8" customFormat="1" ht="94.5" x14ac:dyDescent="0.25">
      <c r="A22" s="65" t="s">
        <v>429</v>
      </c>
      <c r="B22" s="62" t="s">
        <v>13</v>
      </c>
      <c r="C22" s="78" t="s">
        <v>421</v>
      </c>
      <c r="D22" s="81" t="s">
        <v>389</v>
      </c>
      <c r="E22" s="71" t="s">
        <v>340</v>
      </c>
      <c r="F22" s="67" t="s">
        <v>359</v>
      </c>
      <c r="G22" s="68" t="s">
        <v>390</v>
      </c>
      <c r="H22" s="81" t="s">
        <v>391</v>
      </c>
      <c r="I22" s="67" t="s">
        <v>269</v>
      </c>
      <c r="J22" s="66" t="s">
        <v>392</v>
      </c>
      <c r="K22" s="66" t="s">
        <v>392</v>
      </c>
      <c r="L22" s="68" t="s">
        <v>393</v>
      </c>
      <c r="M22" s="59" t="s">
        <v>125</v>
      </c>
      <c r="N22" s="68" t="s">
        <v>394</v>
      </c>
      <c r="O22" s="68" t="s">
        <v>557</v>
      </c>
      <c r="P22" s="67" t="s">
        <v>526</v>
      </c>
      <c r="Q22" s="67" t="s">
        <v>55</v>
      </c>
      <c r="R22" s="68" t="s">
        <v>558</v>
      </c>
      <c r="S22" s="67" t="s">
        <v>559</v>
      </c>
      <c r="T22" s="67" t="s">
        <v>55</v>
      </c>
      <c r="U22" s="68" t="s">
        <v>560</v>
      </c>
      <c r="V22" s="67" t="s">
        <v>561</v>
      </c>
      <c r="W22" s="67" t="s">
        <v>395</v>
      </c>
      <c r="X22" s="66" t="s">
        <v>471</v>
      </c>
      <c r="Y22" s="68" t="s">
        <v>253</v>
      </c>
      <c r="Z22" s="59" t="str">
        <f t="shared" si="0"/>
        <v xml:space="preserve">Lương Ngọc </v>
      </c>
      <c r="AA22" s="78" t="s">
        <v>388</v>
      </c>
      <c r="AB22" s="15"/>
      <c r="AC22" s="15"/>
      <c r="AD22" s="1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  <c r="HI22" s="25"/>
      <c r="HJ22" s="25"/>
      <c r="HK22" s="25"/>
      <c r="HL22" s="25"/>
      <c r="HM22" s="25"/>
      <c r="HN22" s="25"/>
      <c r="HO22" s="25"/>
      <c r="HP22" s="25"/>
      <c r="HQ22" s="25"/>
      <c r="HR22" s="25"/>
      <c r="HS22" s="25"/>
      <c r="HT22" s="25"/>
      <c r="HU22" s="25"/>
      <c r="HV22" s="25"/>
      <c r="HW22" s="25"/>
      <c r="HX22" s="25"/>
      <c r="HY22" s="25"/>
      <c r="HZ22" s="25"/>
      <c r="IA22" s="25"/>
      <c r="IB22" s="25"/>
      <c r="IC22" s="25"/>
      <c r="ID22" s="25"/>
      <c r="IE22" s="25"/>
      <c r="IF22" s="25"/>
      <c r="IG22" s="25"/>
      <c r="IH22" s="25"/>
    </row>
    <row r="23" spans="1:242" s="55" customFormat="1" ht="63" x14ac:dyDescent="0.25">
      <c r="A23" s="65" t="s">
        <v>430</v>
      </c>
      <c r="B23" s="62" t="s">
        <v>14</v>
      </c>
      <c r="C23" s="78" t="s">
        <v>186</v>
      </c>
      <c r="D23" s="81" t="s">
        <v>275</v>
      </c>
      <c r="E23" s="71" t="s">
        <v>38</v>
      </c>
      <c r="F23" s="67" t="s">
        <v>85</v>
      </c>
      <c r="G23" s="68" t="s">
        <v>122</v>
      </c>
      <c r="H23" s="81" t="s">
        <v>276</v>
      </c>
      <c r="I23" s="67" t="s">
        <v>277</v>
      </c>
      <c r="J23" s="66" t="s">
        <v>278</v>
      </c>
      <c r="K23" s="66" t="s">
        <v>278</v>
      </c>
      <c r="L23" s="68" t="s">
        <v>279</v>
      </c>
      <c r="M23" s="59" t="s">
        <v>58</v>
      </c>
      <c r="N23" s="67" t="s">
        <v>123</v>
      </c>
      <c r="O23" s="67" t="s">
        <v>674</v>
      </c>
      <c r="P23" s="67" t="s">
        <v>550</v>
      </c>
      <c r="Q23" s="67" t="s">
        <v>60</v>
      </c>
      <c r="R23" s="66" t="s">
        <v>675</v>
      </c>
      <c r="S23" s="67" t="s">
        <v>676</v>
      </c>
      <c r="T23" s="67" t="s">
        <v>55</v>
      </c>
      <c r="U23" s="68" t="s">
        <v>677</v>
      </c>
      <c r="V23" s="67" t="s">
        <v>514</v>
      </c>
      <c r="W23" s="67" t="s">
        <v>232</v>
      </c>
      <c r="X23" s="66" t="s">
        <v>245</v>
      </c>
      <c r="Y23" s="68" t="s">
        <v>280</v>
      </c>
      <c r="Z23" s="59" t="str">
        <f t="shared" si="0"/>
        <v xml:space="preserve">Trương Thị </v>
      </c>
      <c r="AA23" s="78" t="s">
        <v>274</v>
      </c>
      <c r="AB23" s="67"/>
      <c r="AC23" s="67"/>
      <c r="AD23" s="67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  <c r="GB23" s="54"/>
      <c r="GC23" s="54"/>
      <c r="GD23" s="54"/>
      <c r="GE23" s="54"/>
      <c r="GF23" s="54"/>
      <c r="GG23" s="54"/>
      <c r="GH23" s="54"/>
      <c r="GI23" s="54"/>
      <c r="GJ23" s="54"/>
      <c r="GK23" s="54"/>
      <c r="GL23" s="54"/>
      <c r="GM23" s="54"/>
      <c r="GN23" s="54"/>
      <c r="GO23" s="54"/>
      <c r="GP23" s="54"/>
      <c r="GQ23" s="54"/>
      <c r="GR23" s="54"/>
      <c r="GS23" s="54"/>
      <c r="GT23" s="54"/>
      <c r="GU23" s="54"/>
      <c r="GV23" s="54"/>
      <c r="GW23" s="54"/>
      <c r="GX23" s="54"/>
      <c r="GY23" s="54"/>
      <c r="GZ23" s="54"/>
      <c r="HA23" s="54"/>
      <c r="HB23" s="54"/>
      <c r="HC23" s="54"/>
      <c r="HD23" s="54"/>
      <c r="HE23" s="54"/>
      <c r="HF23" s="54"/>
      <c r="HG23" s="54"/>
      <c r="HH23" s="54"/>
      <c r="HI23" s="54"/>
      <c r="HJ23" s="54"/>
      <c r="HK23" s="54"/>
      <c r="HL23" s="54"/>
      <c r="HM23" s="54"/>
      <c r="HN23" s="54"/>
      <c r="HO23" s="54"/>
      <c r="HP23" s="54"/>
      <c r="HQ23" s="54"/>
      <c r="HR23" s="54"/>
      <c r="HS23" s="54"/>
      <c r="HT23" s="54"/>
      <c r="HU23" s="54"/>
      <c r="HV23" s="54"/>
      <c r="HW23" s="54"/>
      <c r="HX23" s="54"/>
      <c r="HY23" s="54"/>
      <c r="HZ23" s="54"/>
      <c r="IA23" s="54"/>
      <c r="IB23" s="54"/>
      <c r="IC23" s="54"/>
      <c r="ID23" s="54"/>
      <c r="IE23" s="54"/>
      <c r="IF23" s="54"/>
      <c r="IG23" s="54"/>
      <c r="IH23" s="54"/>
    </row>
    <row r="24" spans="1:242" s="69" customFormat="1" ht="63" x14ac:dyDescent="0.25">
      <c r="A24" s="65" t="s">
        <v>431</v>
      </c>
      <c r="B24" s="62" t="s">
        <v>15</v>
      </c>
      <c r="C24" s="78" t="s">
        <v>182</v>
      </c>
      <c r="D24" s="81" t="s">
        <v>316</v>
      </c>
      <c r="E24" s="71" t="s">
        <v>38</v>
      </c>
      <c r="F24" s="67" t="s">
        <v>39</v>
      </c>
      <c r="G24" s="68" t="s">
        <v>317</v>
      </c>
      <c r="H24" s="81" t="s">
        <v>318</v>
      </c>
      <c r="I24" s="67" t="s">
        <v>39</v>
      </c>
      <c r="J24" s="66" t="s">
        <v>319</v>
      </c>
      <c r="K24" s="66" t="s">
        <v>319</v>
      </c>
      <c r="L24" s="68" t="s">
        <v>320</v>
      </c>
      <c r="M24" s="59" t="s">
        <v>125</v>
      </c>
      <c r="N24" s="67" t="s">
        <v>314</v>
      </c>
      <c r="O24" s="68" t="s">
        <v>562</v>
      </c>
      <c r="P24" s="67" t="s">
        <v>563</v>
      </c>
      <c r="Q24" s="67"/>
      <c r="R24" s="67"/>
      <c r="S24" s="67"/>
      <c r="T24" s="67"/>
      <c r="U24" s="67"/>
      <c r="V24" s="67"/>
      <c r="W24" s="67" t="s">
        <v>232</v>
      </c>
      <c r="X24" s="66" t="s">
        <v>245</v>
      </c>
      <c r="Y24" s="68" t="s">
        <v>273</v>
      </c>
      <c r="Z24" s="59" t="str">
        <f t="shared" si="0"/>
        <v xml:space="preserve">Hà Việt </v>
      </c>
      <c r="AA24" s="78" t="s">
        <v>315</v>
      </c>
      <c r="AB24" s="15"/>
      <c r="AC24" s="15"/>
      <c r="AD24" s="1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  <c r="GK24" s="25"/>
      <c r="GL24" s="25"/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  <c r="HH24" s="25"/>
      <c r="HI24" s="25"/>
      <c r="HJ24" s="25"/>
      <c r="HK24" s="25"/>
      <c r="HL24" s="25"/>
      <c r="HM24" s="25"/>
      <c r="HN24" s="25"/>
      <c r="HO24" s="25"/>
      <c r="HP24" s="25"/>
      <c r="HQ24" s="25"/>
      <c r="HR24" s="25"/>
      <c r="HS24" s="25"/>
      <c r="HT24" s="25"/>
      <c r="HU24" s="25"/>
      <c r="HV24" s="25"/>
      <c r="HW24" s="25"/>
      <c r="HX24" s="25"/>
      <c r="HY24" s="25"/>
      <c r="HZ24" s="25"/>
      <c r="IA24" s="25"/>
      <c r="IB24" s="25"/>
      <c r="IC24" s="25"/>
      <c r="ID24" s="25"/>
      <c r="IE24" s="25"/>
      <c r="IF24" s="25"/>
      <c r="IG24" s="25"/>
      <c r="IH24" s="25"/>
    </row>
    <row r="25" spans="1:242" s="25" customFormat="1" ht="94.5" x14ac:dyDescent="0.25">
      <c r="A25" s="65" t="s">
        <v>432</v>
      </c>
      <c r="B25" s="62" t="s">
        <v>84</v>
      </c>
      <c r="C25" s="78" t="s">
        <v>173</v>
      </c>
      <c r="D25" s="81" t="s">
        <v>200</v>
      </c>
      <c r="E25" s="71" t="s">
        <v>38</v>
      </c>
      <c r="F25" s="67" t="s">
        <v>39</v>
      </c>
      <c r="G25" s="68" t="s">
        <v>268</v>
      </c>
      <c r="H25" s="66" t="s">
        <v>451</v>
      </c>
      <c r="I25" s="67" t="s">
        <v>269</v>
      </c>
      <c r="J25" s="66" t="s">
        <v>270</v>
      </c>
      <c r="K25" s="66" t="s">
        <v>270</v>
      </c>
      <c r="L25" s="68" t="s">
        <v>271</v>
      </c>
      <c r="M25" s="59" t="s">
        <v>125</v>
      </c>
      <c r="N25" s="67" t="s">
        <v>40</v>
      </c>
      <c r="O25" s="68" t="s">
        <v>564</v>
      </c>
      <c r="P25" s="67" t="s">
        <v>550</v>
      </c>
      <c r="Q25" s="67" t="s">
        <v>60</v>
      </c>
      <c r="R25" s="68" t="s">
        <v>565</v>
      </c>
      <c r="S25" s="67" t="s">
        <v>550</v>
      </c>
      <c r="T25" s="67" t="s">
        <v>55</v>
      </c>
      <c r="U25" s="68" t="s">
        <v>566</v>
      </c>
      <c r="V25" s="67" t="s">
        <v>541</v>
      </c>
      <c r="W25" s="67" t="s">
        <v>553</v>
      </c>
      <c r="X25" s="66" t="s">
        <v>272</v>
      </c>
      <c r="Y25" s="68" t="s">
        <v>401</v>
      </c>
      <c r="Z25" s="59" t="str">
        <f t="shared" si="0"/>
        <v xml:space="preserve">Trần Nhi Diễm </v>
      </c>
      <c r="AA25" s="78" t="s">
        <v>267</v>
      </c>
      <c r="AB25" s="15"/>
      <c r="AC25" s="15"/>
      <c r="AD25" s="15"/>
    </row>
    <row r="26" spans="1:242" s="25" customFormat="1" ht="63" x14ac:dyDescent="0.25">
      <c r="A26" s="65" t="s">
        <v>433</v>
      </c>
      <c r="B26" s="62" t="s">
        <v>87</v>
      </c>
      <c r="C26" s="78" t="s">
        <v>181</v>
      </c>
      <c r="D26" s="81" t="s">
        <v>56</v>
      </c>
      <c r="E26" s="71" t="s">
        <v>43</v>
      </c>
      <c r="F26" s="67" t="s">
        <v>57</v>
      </c>
      <c r="G26" s="68">
        <v>301231242</v>
      </c>
      <c r="H26" s="81" t="s">
        <v>310</v>
      </c>
      <c r="I26" s="67" t="s">
        <v>311</v>
      </c>
      <c r="J26" s="66" t="s">
        <v>312</v>
      </c>
      <c r="K26" s="66" t="s">
        <v>312</v>
      </c>
      <c r="L26" s="68" t="s">
        <v>313</v>
      </c>
      <c r="M26" s="59" t="s">
        <v>58</v>
      </c>
      <c r="N26" s="67" t="s">
        <v>314</v>
      </c>
      <c r="O26" s="68" t="s">
        <v>567</v>
      </c>
      <c r="P26" s="67" t="s">
        <v>568</v>
      </c>
      <c r="Q26" s="67" t="s">
        <v>55</v>
      </c>
      <c r="R26" s="68" t="s">
        <v>569</v>
      </c>
      <c r="S26" s="67" t="s">
        <v>541</v>
      </c>
      <c r="T26" s="67" t="s">
        <v>55</v>
      </c>
      <c r="U26" s="68" t="s">
        <v>570</v>
      </c>
      <c r="V26" s="67" t="s">
        <v>541</v>
      </c>
      <c r="W26" s="67" t="s">
        <v>239</v>
      </c>
      <c r="X26" s="66" t="s">
        <v>245</v>
      </c>
      <c r="Y26" s="68" t="s">
        <v>402</v>
      </c>
      <c r="Z26" s="59" t="str">
        <f t="shared" si="0"/>
        <v xml:space="preserve">Hồ Khắc </v>
      </c>
      <c r="AA26" s="78" t="s">
        <v>309</v>
      </c>
      <c r="AB26" s="15"/>
      <c r="AC26" s="15"/>
      <c r="AD26" s="15"/>
    </row>
    <row r="27" spans="1:242" s="25" customFormat="1" ht="51.75" customHeight="1" x14ac:dyDescent="0.25">
      <c r="A27" s="65" t="s">
        <v>434</v>
      </c>
      <c r="B27" s="62" t="s">
        <v>89</v>
      </c>
      <c r="C27" s="61" t="s">
        <v>174</v>
      </c>
      <c r="D27" s="57" t="s">
        <v>201</v>
      </c>
      <c r="E27" s="58" t="s">
        <v>38</v>
      </c>
      <c r="F27" s="56"/>
      <c r="G27" s="59"/>
      <c r="H27" s="60"/>
      <c r="I27" s="56"/>
      <c r="J27" s="56"/>
      <c r="K27" s="56"/>
      <c r="L27" s="59"/>
      <c r="M27" s="59" t="s">
        <v>125</v>
      </c>
      <c r="N27" s="56" t="s">
        <v>196</v>
      </c>
      <c r="O27" s="59" t="s">
        <v>571</v>
      </c>
      <c r="P27" s="56" t="s">
        <v>514</v>
      </c>
      <c r="Q27" s="56"/>
      <c r="R27" s="56"/>
      <c r="S27" s="56"/>
      <c r="T27" s="56" t="s">
        <v>55</v>
      </c>
      <c r="U27" s="59" t="s">
        <v>572</v>
      </c>
      <c r="V27" s="56" t="s">
        <v>514</v>
      </c>
      <c r="W27" s="56" t="s">
        <v>573</v>
      </c>
      <c r="X27" s="59"/>
      <c r="Y27" s="59"/>
      <c r="Z27" s="59" t="str">
        <f t="shared" si="0"/>
        <v xml:space="preserve">Huỳnh Thị Phương </v>
      </c>
      <c r="AA27" s="61" t="s">
        <v>500</v>
      </c>
      <c r="AB27" s="13"/>
      <c r="AC27" s="13"/>
      <c r="AD27" s="13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</row>
    <row r="28" spans="1:242" s="25" customFormat="1" ht="63" x14ac:dyDescent="0.25">
      <c r="A28" s="65" t="s">
        <v>435</v>
      </c>
      <c r="B28" s="62" t="s">
        <v>95</v>
      </c>
      <c r="C28" s="78" t="s">
        <v>193</v>
      </c>
      <c r="D28" s="81" t="s">
        <v>336</v>
      </c>
      <c r="E28" s="71" t="s">
        <v>43</v>
      </c>
      <c r="F28" s="67" t="s">
        <v>80</v>
      </c>
      <c r="G28" s="68" t="s">
        <v>81</v>
      </c>
      <c r="H28" s="81" t="s">
        <v>82</v>
      </c>
      <c r="I28" s="67" t="s">
        <v>277</v>
      </c>
      <c r="J28" s="66" t="s">
        <v>337</v>
      </c>
      <c r="K28" s="66" t="s">
        <v>337</v>
      </c>
      <c r="L28" s="68" t="s">
        <v>338</v>
      </c>
      <c r="M28" s="59" t="s">
        <v>125</v>
      </c>
      <c r="N28" s="67" t="s">
        <v>203</v>
      </c>
      <c r="O28" s="68" t="s">
        <v>525</v>
      </c>
      <c r="P28" s="67" t="s">
        <v>514</v>
      </c>
      <c r="Q28" s="67" t="s">
        <v>55</v>
      </c>
      <c r="R28" s="68" t="s">
        <v>574</v>
      </c>
      <c r="S28" s="67" t="s">
        <v>511</v>
      </c>
      <c r="T28" s="67" t="s">
        <v>55</v>
      </c>
      <c r="U28" s="68" t="s">
        <v>575</v>
      </c>
      <c r="V28" s="67" t="s">
        <v>576</v>
      </c>
      <c r="W28" s="67" t="s">
        <v>239</v>
      </c>
      <c r="X28" s="66" t="s">
        <v>272</v>
      </c>
      <c r="Y28" s="68" t="s">
        <v>404</v>
      </c>
      <c r="Z28" s="59" t="str">
        <f t="shared" si="0"/>
        <v xml:space="preserve">Võ Ngọc </v>
      </c>
      <c r="AA28" s="78" t="s">
        <v>335</v>
      </c>
      <c r="AB28" s="15"/>
      <c r="AC28" s="15"/>
      <c r="AD28" s="15"/>
    </row>
    <row r="29" spans="1:242" s="25" customFormat="1" ht="99" x14ac:dyDescent="0.25">
      <c r="A29" s="65" t="s">
        <v>436</v>
      </c>
      <c r="B29" s="62" t="s">
        <v>100</v>
      </c>
      <c r="C29" s="61" t="s">
        <v>188</v>
      </c>
      <c r="D29" s="59" t="s">
        <v>159</v>
      </c>
      <c r="E29" s="56" t="s">
        <v>38</v>
      </c>
      <c r="F29" s="56"/>
      <c r="G29" s="59" t="s">
        <v>6</v>
      </c>
      <c r="H29" s="57"/>
      <c r="I29" s="56"/>
      <c r="J29" s="56"/>
      <c r="K29" s="56"/>
      <c r="L29" s="59" t="s">
        <v>160</v>
      </c>
      <c r="M29" s="59" t="s">
        <v>125</v>
      </c>
      <c r="N29" s="56" t="s">
        <v>161</v>
      </c>
      <c r="O29" s="59" t="s">
        <v>577</v>
      </c>
      <c r="P29" s="56" t="s">
        <v>578</v>
      </c>
      <c r="Q29" s="67" t="s">
        <v>687</v>
      </c>
      <c r="R29" s="59" t="s">
        <v>579</v>
      </c>
      <c r="S29" s="56" t="s">
        <v>580</v>
      </c>
      <c r="T29" s="56" t="s">
        <v>198</v>
      </c>
      <c r="U29" s="59" t="s">
        <v>581</v>
      </c>
      <c r="V29" s="56" t="s">
        <v>510</v>
      </c>
      <c r="W29" s="56" t="s">
        <v>162</v>
      </c>
      <c r="X29" s="59"/>
      <c r="Y29" s="59"/>
      <c r="Z29" s="59" t="str">
        <f t="shared" si="0"/>
        <v xml:space="preserve">Võ Thị </v>
      </c>
      <c r="AA29" s="61" t="s">
        <v>495</v>
      </c>
      <c r="AB29" s="13"/>
      <c r="AC29" s="13"/>
      <c r="AD29" s="13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</row>
    <row r="30" spans="1:242" s="25" customFormat="1" ht="78.75" x14ac:dyDescent="0.25">
      <c r="A30" s="65" t="s">
        <v>154</v>
      </c>
      <c r="B30" s="62" t="s">
        <v>105</v>
      </c>
      <c r="C30" s="78" t="s">
        <v>415</v>
      </c>
      <c r="D30" s="81" t="s">
        <v>377</v>
      </c>
      <c r="E30" s="71" t="s">
        <v>43</v>
      </c>
      <c r="F30" s="67" t="s">
        <v>307</v>
      </c>
      <c r="G30" s="68">
        <v>251084722</v>
      </c>
      <c r="H30" s="81" t="s">
        <v>378</v>
      </c>
      <c r="I30" s="67" t="s">
        <v>308</v>
      </c>
      <c r="J30" s="66" t="s">
        <v>379</v>
      </c>
      <c r="K30" s="66" t="s">
        <v>380</v>
      </c>
      <c r="L30" s="68" t="s">
        <v>381</v>
      </c>
      <c r="M30" s="59" t="s">
        <v>125</v>
      </c>
      <c r="N30" s="67" t="s">
        <v>88</v>
      </c>
      <c r="O30" s="68" t="s">
        <v>582</v>
      </c>
      <c r="P30" s="67" t="s">
        <v>514</v>
      </c>
      <c r="Q30" s="67" t="s">
        <v>491</v>
      </c>
      <c r="R30" s="68" t="s">
        <v>583</v>
      </c>
      <c r="S30" s="67" t="s">
        <v>514</v>
      </c>
      <c r="T30" s="67" t="s">
        <v>55</v>
      </c>
      <c r="U30" s="68" t="s">
        <v>584</v>
      </c>
      <c r="V30" s="67" t="s">
        <v>541</v>
      </c>
      <c r="W30" s="67" t="s">
        <v>239</v>
      </c>
      <c r="X30" s="66" t="s">
        <v>471</v>
      </c>
      <c r="Y30" s="68" t="s">
        <v>382</v>
      </c>
      <c r="Z30" s="59" t="str">
        <f t="shared" si="0"/>
        <v xml:space="preserve">K' </v>
      </c>
      <c r="AA30" s="78" t="s">
        <v>505</v>
      </c>
      <c r="AB30" s="15"/>
      <c r="AC30" s="15"/>
      <c r="AD30" s="15"/>
    </row>
    <row r="31" spans="1:242" s="25" customFormat="1" ht="99" x14ac:dyDescent="0.25">
      <c r="A31" s="65" t="s">
        <v>437</v>
      </c>
      <c r="B31" s="62" t="s">
        <v>107</v>
      </c>
      <c r="C31" s="61" t="s">
        <v>213</v>
      </c>
      <c r="D31" s="57" t="s">
        <v>210</v>
      </c>
      <c r="E31" s="58" t="s">
        <v>43</v>
      </c>
      <c r="F31" s="56"/>
      <c r="G31" s="59"/>
      <c r="H31" s="60"/>
      <c r="I31" s="56"/>
      <c r="J31" s="56"/>
      <c r="K31" s="56"/>
      <c r="L31" s="59"/>
      <c r="M31" s="59" t="s">
        <v>58</v>
      </c>
      <c r="N31" s="59" t="s">
        <v>214</v>
      </c>
      <c r="O31" s="59" t="s">
        <v>585</v>
      </c>
      <c r="P31" s="59" t="s">
        <v>586</v>
      </c>
      <c r="Q31" s="56"/>
      <c r="R31" s="56"/>
      <c r="S31" s="56"/>
      <c r="T31" s="56" t="s">
        <v>45</v>
      </c>
      <c r="U31" s="59" t="s">
        <v>587</v>
      </c>
      <c r="V31" s="59" t="s">
        <v>586</v>
      </c>
      <c r="W31" s="56" t="s">
        <v>158</v>
      </c>
      <c r="X31" s="59"/>
      <c r="Y31" s="59"/>
      <c r="Z31" s="59" t="str">
        <f t="shared" si="0"/>
        <v xml:space="preserve">Bùi Văn </v>
      </c>
      <c r="AA31" s="61" t="s">
        <v>503</v>
      </c>
      <c r="AB31" s="13"/>
      <c r="AC31" s="13"/>
      <c r="AD31" s="13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</row>
    <row r="32" spans="1:242" s="25" customFormat="1" ht="63" x14ac:dyDescent="0.25">
      <c r="A32" s="65" t="s">
        <v>155</v>
      </c>
      <c r="B32" s="62" t="s">
        <v>110</v>
      </c>
      <c r="C32" s="78" t="s">
        <v>168</v>
      </c>
      <c r="D32" s="66" t="s">
        <v>443</v>
      </c>
      <c r="E32" s="71" t="s">
        <v>38</v>
      </c>
      <c r="F32" s="67" t="s">
        <v>59</v>
      </c>
      <c r="G32" s="68">
        <v>215219863</v>
      </c>
      <c r="H32" s="81" t="s">
        <v>260</v>
      </c>
      <c r="I32" s="67" t="s">
        <v>242</v>
      </c>
      <c r="J32" s="66" t="s">
        <v>261</v>
      </c>
      <c r="K32" s="66" t="s">
        <v>463</v>
      </c>
      <c r="L32" s="68" t="s">
        <v>262</v>
      </c>
      <c r="M32" s="59" t="s">
        <v>125</v>
      </c>
      <c r="N32" s="67" t="s">
        <v>588</v>
      </c>
      <c r="O32" s="68" t="s">
        <v>589</v>
      </c>
      <c r="P32" s="67" t="s">
        <v>550</v>
      </c>
      <c r="Q32" s="67" t="s">
        <v>60</v>
      </c>
      <c r="R32" s="68" t="s">
        <v>591</v>
      </c>
      <c r="S32" s="67" t="s">
        <v>550</v>
      </c>
      <c r="T32" s="67" t="s">
        <v>55</v>
      </c>
      <c r="U32" s="68" t="s">
        <v>590</v>
      </c>
      <c r="V32" s="67" t="s">
        <v>550</v>
      </c>
      <c r="W32" s="67" t="s">
        <v>239</v>
      </c>
      <c r="X32" s="66" t="s">
        <v>245</v>
      </c>
      <c r="Y32" s="68" t="s">
        <v>399</v>
      </c>
      <c r="Z32" s="59" t="str">
        <f t="shared" si="0"/>
        <v xml:space="preserve">Lê Thị </v>
      </c>
      <c r="AA32" s="78" t="s">
        <v>259</v>
      </c>
      <c r="AB32" s="15" t="s">
        <v>61</v>
      </c>
      <c r="AC32" s="14" t="s">
        <v>592</v>
      </c>
      <c r="AD32" s="14" t="s">
        <v>593</v>
      </c>
    </row>
    <row r="33" spans="1:242" s="25" customFormat="1" ht="63" x14ac:dyDescent="0.25">
      <c r="A33" s="65" t="s">
        <v>156</v>
      </c>
      <c r="B33" s="62" t="s">
        <v>111</v>
      </c>
      <c r="C33" s="78" t="s">
        <v>422</v>
      </c>
      <c r="D33" s="81">
        <v>33182</v>
      </c>
      <c r="E33" s="71" t="s">
        <v>38</v>
      </c>
      <c r="F33" s="67" t="s">
        <v>39</v>
      </c>
      <c r="G33" s="68" t="s">
        <v>384</v>
      </c>
      <c r="H33" s="81" t="s">
        <v>385</v>
      </c>
      <c r="I33" s="67" t="s">
        <v>277</v>
      </c>
      <c r="J33" s="66" t="s">
        <v>386</v>
      </c>
      <c r="K33" s="66" t="s">
        <v>386</v>
      </c>
      <c r="L33" s="68" t="s">
        <v>416</v>
      </c>
      <c r="M33" s="59" t="s">
        <v>125</v>
      </c>
      <c r="N33" s="68" t="s">
        <v>387</v>
      </c>
      <c r="O33" s="68" t="s">
        <v>594</v>
      </c>
      <c r="P33" s="68" t="s">
        <v>595</v>
      </c>
      <c r="Q33" s="67" t="s">
        <v>60</v>
      </c>
      <c r="R33" s="68" t="s">
        <v>596</v>
      </c>
      <c r="S33" s="68" t="s">
        <v>595</v>
      </c>
      <c r="T33" s="67" t="s">
        <v>55</v>
      </c>
      <c r="U33" s="68" t="s">
        <v>597</v>
      </c>
      <c r="V33" s="68" t="s">
        <v>595</v>
      </c>
      <c r="W33" s="67"/>
      <c r="X33" s="66" t="s">
        <v>471</v>
      </c>
      <c r="Y33" s="68" t="s">
        <v>280</v>
      </c>
      <c r="Z33" s="59" t="str">
        <f t="shared" si="0"/>
        <v xml:space="preserve">Trần Thị Bảo </v>
      </c>
      <c r="AA33" s="78" t="s">
        <v>383</v>
      </c>
      <c r="AB33" s="15"/>
      <c r="AC33" s="15"/>
      <c r="AD33" s="15"/>
    </row>
    <row r="34" spans="1:242" s="25" customFormat="1" ht="82.5" x14ac:dyDescent="0.25">
      <c r="A34" s="65" t="s">
        <v>438</v>
      </c>
      <c r="B34" s="62" t="s">
        <v>118</v>
      </c>
      <c r="C34" s="61" t="s">
        <v>185</v>
      </c>
      <c r="D34" s="57" t="s">
        <v>112</v>
      </c>
      <c r="E34" s="58" t="s">
        <v>38</v>
      </c>
      <c r="F34" s="56" t="s">
        <v>73</v>
      </c>
      <c r="G34" s="59" t="s">
        <v>113</v>
      </c>
      <c r="H34" s="57" t="s">
        <v>114</v>
      </c>
      <c r="I34" s="56" t="s">
        <v>39</v>
      </c>
      <c r="J34" s="60" t="s">
        <v>115</v>
      </c>
      <c r="K34" s="60" t="s">
        <v>115</v>
      </c>
      <c r="L34" s="59" t="s">
        <v>116</v>
      </c>
      <c r="M34" s="59" t="s">
        <v>58</v>
      </c>
      <c r="N34" s="56" t="s">
        <v>117</v>
      </c>
      <c r="O34" s="59" t="s">
        <v>598</v>
      </c>
      <c r="P34" s="56" t="s">
        <v>514</v>
      </c>
      <c r="Q34" s="56"/>
      <c r="R34" s="56"/>
      <c r="S34" s="56"/>
      <c r="T34" s="56"/>
      <c r="U34" s="56"/>
      <c r="V34" s="56"/>
      <c r="W34" s="56" t="s">
        <v>599</v>
      </c>
      <c r="X34" s="59" t="s">
        <v>41</v>
      </c>
      <c r="Y34" s="59" t="s">
        <v>42</v>
      </c>
      <c r="Z34" s="59" t="str">
        <f t="shared" si="0"/>
        <v xml:space="preserve">Trần Huỳnh Tuyết </v>
      </c>
      <c r="AA34" s="61" t="s">
        <v>494</v>
      </c>
      <c r="AB34" s="13"/>
      <c r="AC34" s="13"/>
      <c r="AD34" s="13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</row>
    <row r="35" spans="1:242" s="25" customFormat="1" ht="78.75" x14ac:dyDescent="0.25">
      <c r="A35" s="65" t="s">
        <v>439</v>
      </c>
      <c r="B35" s="62" t="s">
        <v>120</v>
      </c>
      <c r="C35" s="78" t="s">
        <v>218</v>
      </c>
      <c r="D35" s="81" t="s">
        <v>287</v>
      </c>
      <c r="E35" s="71" t="s">
        <v>38</v>
      </c>
      <c r="F35" s="67" t="s">
        <v>288</v>
      </c>
      <c r="G35" s="68" t="s">
        <v>448</v>
      </c>
      <c r="H35" s="66" t="s">
        <v>452</v>
      </c>
      <c r="I35" s="67" t="s">
        <v>289</v>
      </c>
      <c r="J35" s="66" t="s">
        <v>290</v>
      </c>
      <c r="K35" s="66" t="s">
        <v>467</v>
      </c>
      <c r="L35" s="68" t="s">
        <v>291</v>
      </c>
      <c r="M35" s="59" t="s">
        <v>125</v>
      </c>
      <c r="N35" s="67" t="s">
        <v>600</v>
      </c>
      <c r="O35" s="68" t="s">
        <v>525</v>
      </c>
      <c r="P35" s="67" t="s">
        <v>514</v>
      </c>
      <c r="Q35" s="67" t="s">
        <v>491</v>
      </c>
      <c r="R35" s="68" t="s">
        <v>601</v>
      </c>
      <c r="S35" s="67" t="s">
        <v>516</v>
      </c>
      <c r="T35" s="67"/>
      <c r="U35" s="67"/>
      <c r="V35" s="67"/>
      <c r="W35" s="67" t="s">
        <v>553</v>
      </c>
      <c r="X35" s="66" t="s">
        <v>272</v>
      </c>
      <c r="Y35" s="68" t="s">
        <v>273</v>
      </c>
      <c r="Z35" s="59" t="str">
        <f t="shared" si="0"/>
        <v xml:space="preserve">Lê Thị Yến </v>
      </c>
      <c r="AA35" s="78" t="s">
        <v>286</v>
      </c>
      <c r="AB35" s="15"/>
      <c r="AC35" s="15"/>
      <c r="AD35" s="15"/>
    </row>
    <row r="36" spans="1:242" s="69" customFormat="1" ht="66" x14ac:dyDescent="0.25">
      <c r="A36" s="65" t="s">
        <v>447</v>
      </c>
      <c r="B36" s="62" t="s">
        <v>121</v>
      </c>
      <c r="C36" s="61" t="s">
        <v>184</v>
      </c>
      <c r="D36" s="57">
        <v>34135</v>
      </c>
      <c r="E36" s="58" t="s">
        <v>43</v>
      </c>
      <c r="F36" s="56" t="s">
        <v>52</v>
      </c>
      <c r="G36" s="59" t="s">
        <v>164</v>
      </c>
      <c r="H36" s="60">
        <v>39684</v>
      </c>
      <c r="I36" s="56" t="s">
        <v>57</v>
      </c>
      <c r="J36" s="56" t="s">
        <v>101</v>
      </c>
      <c r="K36" s="56" t="s">
        <v>101</v>
      </c>
      <c r="L36" s="59" t="s">
        <v>102</v>
      </c>
      <c r="M36" s="59" t="s">
        <v>58</v>
      </c>
      <c r="N36" s="56" t="s">
        <v>94</v>
      </c>
      <c r="O36" s="59" t="s">
        <v>678</v>
      </c>
      <c r="P36" s="56" t="s">
        <v>679</v>
      </c>
      <c r="Q36" s="56" t="s">
        <v>60</v>
      </c>
      <c r="R36" s="59" t="s">
        <v>680</v>
      </c>
      <c r="S36" s="56" t="s">
        <v>526</v>
      </c>
      <c r="T36" s="56" t="s">
        <v>55</v>
      </c>
      <c r="U36" s="59" t="s">
        <v>681</v>
      </c>
      <c r="V36" s="56" t="s">
        <v>526</v>
      </c>
      <c r="W36" s="56" t="s">
        <v>232</v>
      </c>
      <c r="X36" s="59" t="s">
        <v>103</v>
      </c>
      <c r="Y36" s="59" t="s">
        <v>104</v>
      </c>
      <c r="Z36" s="59" t="str">
        <f t="shared" si="0"/>
        <v xml:space="preserve">Bùi Đức </v>
      </c>
      <c r="AA36" s="61" t="s">
        <v>504</v>
      </c>
      <c r="AB36" s="56"/>
      <c r="AC36" s="56"/>
      <c r="AD36" s="56"/>
      <c r="AE36" s="94"/>
      <c r="AF36" s="94"/>
      <c r="AG36" s="94"/>
      <c r="AH36" s="94"/>
      <c r="AI36" s="94"/>
      <c r="AJ36" s="94"/>
      <c r="AK36" s="94"/>
      <c r="AL36" s="94"/>
      <c r="AM36" s="94"/>
      <c r="AN36" s="94"/>
      <c r="AO36" s="94"/>
      <c r="AP36" s="94"/>
      <c r="AQ36" s="94"/>
      <c r="AR36" s="94"/>
      <c r="AS36" s="94"/>
      <c r="AT36" s="94"/>
      <c r="AU36" s="94"/>
      <c r="AV36" s="94"/>
      <c r="AW36" s="94"/>
      <c r="AX36" s="94"/>
      <c r="AY36" s="94"/>
      <c r="AZ36" s="94"/>
      <c r="BA36" s="94"/>
      <c r="BB36" s="94"/>
      <c r="BC36" s="94"/>
      <c r="BD36" s="94"/>
      <c r="BE36" s="94"/>
      <c r="BF36" s="94"/>
      <c r="BG36" s="94"/>
      <c r="BH36" s="94"/>
      <c r="BI36" s="94"/>
      <c r="BJ36" s="94"/>
      <c r="BK36" s="94"/>
      <c r="BL36" s="94"/>
      <c r="BM36" s="94"/>
      <c r="BN36" s="94"/>
      <c r="BO36" s="94"/>
      <c r="BP36" s="94"/>
      <c r="BQ36" s="94"/>
      <c r="BR36" s="94"/>
      <c r="BS36" s="94"/>
      <c r="BT36" s="94"/>
      <c r="BU36" s="94"/>
      <c r="BV36" s="94"/>
      <c r="BW36" s="94"/>
      <c r="BX36" s="94"/>
      <c r="BY36" s="94"/>
      <c r="BZ36" s="94"/>
      <c r="CA36" s="94"/>
      <c r="CB36" s="94"/>
      <c r="CC36" s="94"/>
      <c r="CD36" s="94"/>
      <c r="CE36" s="94"/>
      <c r="CF36" s="94"/>
      <c r="CG36" s="94"/>
      <c r="CH36" s="94"/>
      <c r="CI36" s="94"/>
      <c r="CJ36" s="94"/>
      <c r="CK36" s="94"/>
      <c r="CL36" s="94"/>
      <c r="CM36" s="94"/>
      <c r="CN36" s="94"/>
      <c r="CO36" s="94"/>
      <c r="CP36" s="94"/>
      <c r="CQ36" s="94"/>
      <c r="CR36" s="94"/>
      <c r="CS36" s="94"/>
      <c r="CT36" s="94"/>
      <c r="CU36" s="94"/>
      <c r="CV36" s="94"/>
      <c r="CW36" s="94"/>
      <c r="CX36" s="94"/>
      <c r="CY36" s="94"/>
      <c r="CZ36" s="94"/>
      <c r="DA36" s="94"/>
      <c r="DB36" s="94"/>
      <c r="DC36" s="94"/>
      <c r="DD36" s="94"/>
      <c r="DE36" s="94"/>
      <c r="DF36" s="94"/>
      <c r="DG36" s="94"/>
      <c r="DH36" s="94"/>
      <c r="DI36" s="94"/>
      <c r="DJ36" s="94"/>
      <c r="DK36" s="94"/>
      <c r="DL36" s="94"/>
      <c r="DM36" s="94"/>
      <c r="DN36" s="94"/>
      <c r="DO36" s="94"/>
      <c r="DP36" s="94"/>
      <c r="DQ36" s="94"/>
      <c r="DR36" s="94"/>
      <c r="DS36" s="94"/>
      <c r="DT36" s="94"/>
      <c r="DU36" s="94"/>
      <c r="DV36" s="94"/>
      <c r="DW36" s="94"/>
      <c r="DX36" s="94"/>
      <c r="DY36" s="94"/>
      <c r="DZ36" s="94"/>
      <c r="EA36" s="94"/>
      <c r="EB36" s="94"/>
      <c r="EC36" s="94"/>
      <c r="ED36" s="94"/>
      <c r="EE36" s="94"/>
      <c r="EF36" s="94"/>
      <c r="EG36" s="94"/>
      <c r="EH36" s="94"/>
      <c r="EI36" s="94"/>
      <c r="EJ36" s="94"/>
      <c r="EK36" s="94"/>
      <c r="EL36" s="94"/>
      <c r="EM36" s="94"/>
      <c r="EN36" s="94"/>
      <c r="EO36" s="94"/>
      <c r="EP36" s="94"/>
      <c r="EQ36" s="94"/>
      <c r="ER36" s="94"/>
      <c r="ES36" s="94"/>
      <c r="ET36" s="94"/>
      <c r="EU36" s="94"/>
      <c r="EV36" s="94"/>
      <c r="EW36" s="94"/>
      <c r="EX36" s="94"/>
      <c r="EY36" s="94"/>
      <c r="EZ36" s="94"/>
      <c r="FA36" s="94"/>
      <c r="FB36" s="94"/>
      <c r="FC36" s="94"/>
      <c r="FD36" s="94"/>
      <c r="FE36" s="94"/>
      <c r="FF36" s="94"/>
      <c r="FG36" s="94"/>
      <c r="FH36" s="94"/>
      <c r="FI36" s="94"/>
      <c r="FJ36" s="94"/>
      <c r="FK36" s="94"/>
      <c r="FL36" s="94"/>
      <c r="FM36" s="94"/>
      <c r="FN36" s="94"/>
      <c r="FO36" s="94"/>
      <c r="FP36" s="94"/>
      <c r="FQ36" s="94"/>
      <c r="FR36" s="94"/>
      <c r="FS36" s="94"/>
      <c r="FT36" s="94"/>
      <c r="FU36" s="94"/>
      <c r="FV36" s="94"/>
      <c r="FW36" s="94"/>
      <c r="FX36" s="94"/>
      <c r="FY36" s="94"/>
      <c r="FZ36" s="94"/>
      <c r="GA36" s="94"/>
      <c r="GB36" s="94"/>
      <c r="GC36" s="94"/>
      <c r="GD36" s="94"/>
      <c r="GE36" s="94"/>
      <c r="GF36" s="94"/>
      <c r="GG36" s="94"/>
      <c r="GH36" s="94"/>
      <c r="GI36" s="94"/>
      <c r="GJ36" s="94"/>
      <c r="GK36" s="94"/>
      <c r="GL36" s="94"/>
      <c r="GM36" s="94"/>
      <c r="GN36" s="94"/>
      <c r="GO36" s="94"/>
      <c r="GP36" s="94"/>
      <c r="GQ36" s="94"/>
      <c r="GR36" s="94"/>
      <c r="GS36" s="94"/>
      <c r="GT36" s="94"/>
      <c r="GU36" s="94"/>
      <c r="GV36" s="94"/>
      <c r="GW36" s="94"/>
      <c r="GX36" s="94"/>
      <c r="GY36" s="94"/>
      <c r="GZ36" s="94"/>
      <c r="HA36" s="94"/>
      <c r="HB36" s="94"/>
      <c r="HC36" s="94"/>
      <c r="HD36" s="94"/>
      <c r="HE36" s="94"/>
      <c r="HF36" s="94"/>
      <c r="HG36" s="94"/>
      <c r="HH36" s="94"/>
      <c r="HI36" s="94"/>
      <c r="HJ36" s="94"/>
      <c r="HK36" s="94"/>
      <c r="HL36" s="94"/>
      <c r="HM36" s="94"/>
      <c r="HN36" s="94"/>
      <c r="HO36" s="94"/>
      <c r="HP36" s="94"/>
      <c r="HQ36" s="94"/>
      <c r="HR36" s="94"/>
      <c r="HS36" s="94"/>
      <c r="HT36" s="94"/>
      <c r="HU36" s="94"/>
      <c r="HV36" s="94"/>
      <c r="HW36" s="94"/>
      <c r="HX36" s="94"/>
      <c r="HY36" s="94"/>
      <c r="HZ36" s="94"/>
      <c r="IA36" s="94"/>
      <c r="IB36" s="94"/>
      <c r="IC36" s="94"/>
      <c r="ID36" s="94"/>
      <c r="IE36" s="94"/>
      <c r="IF36" s="94"/>
      <c r="IG36" s="94"/>
      <c r="IH36" s="94"/>
    </row>
    <row r="37" spans="1:242" s="25" customFormat="1" ht="66" x14ac:dyDescent="0.25">
      <c r="A37" s="65" t="s">
        <v>472</v>
      </c>
      <c r="B37" s="62" t="s">
        <v>124</v>
      </c>
      <c r="C37" s="61" t="s">
        <v>191</v>
      </c>
      <c r="D37" s="57" t="s">
        <v>65</v>
      </c>
      <c r="E37" s="58" t="s">
        <v>43</v>
      </c>
      <c r="F37" s="56" t="s">
        <v>66</v>
      </c>
      <c r="G37" s="59" t="s">
        <v>67</v>
      </c>
      <c r="H37" s="60"/>
      <c r="I37" s="56"/>
      <c r="J37" s="56"/>
      <c r="K37" s="56" t="s">
        <v>68</v>
      </c>
      <c r="L37" s="59" t="s">
        <v>69</v>
      </c>
      <c r="M37" s="59" t="s">
        <v>125</v>
      </c>
      <c r="N37" s="56" t="s">
        <v>70</v>
      </c>
      <c r="O37" s="59" t="s">
        <v>602</v>
      </c>
      <c r="P37" s="56" t="s">
        <v>513</v>
      </c>
      <c r="Q37" s="56" t="s">
        <v>55</v>
      </c>
      <c r="R37" s="59" t="s">
        <v>603</v>
      </c>
      <c r="S37" s="56" t="s">
        <v>528</v>
      </c>
      <c r="T37" s="56" t="s">
        <v>55</v>
      </c>
      <c r="U37" s="59" t="s">
        <v>604</v>
      </c>
      <c r="V37" s="56" t="s">
        <v>605</v>
      </c>
      <c r="W37" s="56" t="s">
        <v>199</v>
      </c>
      <c r="X37" s="59" t="s">
        <v>41</v>
      </c>
      <c r="Y37" s="59" t="s">
        <v>71</v>
      </c>
      <c r="Z37" s="59" t="str">
        <f t="shared" si="0"/>
        <v xml:space="preserve">Đinh Văn </v>
      </c>
      <c r="AA37" s="61" t="s">
        <v>497</v>
      </c>
      <c r="AB37" s="13"/>
      <c r="AC37" s="13"/>
      <c r="AD37" s="13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</row>
    <row r="38" spans="1:242" s="25" customFormat="1" ht="63" x14ac:dyDescent="0.25">
      <c r="A38" s="65" t="s">
        <v>473</v>
      </c>
      <c r="B38" s="62" t="s">
        <v>126</v>
      </c>
      <c r="C38" s="78" t="s">
        <v>216</v>
      </c>
      <c r="D38" s="81" t="s">
        <v>221</v>
      </c>
      <c r="E38" s="71" t="s">
        <v>43</v>
      </c>
      <c r="F38" s="67" t="s">
        <v>66</v>
      </c>
      <c r="G38" s="68" t="s">
        <v>460</v>
      </c>
      <c r="H38" s="81" t="s">
        <v>326</v>
      </c>
      <c r="I38" s="67" t="s">
        <v>327</v>
      </c>
      <c r="J38" s="66" t="s">
        <v>328</v>
      </c>
      <c r="K38" s="66" t="s">
        <v>466</v>
      </c>
      <c r="L38" s="68" t="s">
        <v>223</v>
      </c>
      <c r="M38" s="59" t="s">
        <v>125</v>
      </c>
      <c r="N38" s="67" t="s">
        <v>203</v>
      </c>
      <c r="O38" s="68" t="s">
        <v>606</v>
      </c>
      <c r="P38" s="67" t="s">
        <v>607</v>
      </c>
      <c r="Q38" s="67" t="s">
        <v>55</v>
      </c>
      <c r="R38" s="68" t="s">
        <v>608</v>
      </c>
      <c r="S38" s="67" t="s">
        <v>610</v>
      </c>
      <c r="T38" s="67" t="s">
        <v>119</v>
      </c>
      <c r="U38" s="68" t="s">
        <v>609</v>
      </c>
      <c r="V38" s="67" t="s">
        <v>610</v>
      </c>
      <c r="W38" s="67" t="s">
        <v>239</v>
      </c>
      <c r="X38" s="66" t="s">
        <v>297</v>
      </c>
      <c r="Y38" s="68" t="s">
        <v>329</v>
      </c>
      <c r="Z38" s="59" t="str">
        <f t="shared" si="0"/>
        <v xml:space="preserve">Nguyễn Tiến </v>
      </c>
      <c r="AA38" s="78" t="s">
        <v>325</v>
      </c>
      <c r="AB38" s="15"/>
      <c r="AC38" s="15"/>
      <c r="AD38" s="15"/>
    </row>
    <row r="39" spans="1:242" s="25" customFormat="1" ht="99" x14ac:dyDescent="0.25">
      <c r="A39" s="65" t="s">
        <v>474</v>
      </c>
      <c r="B39" s="62" t="s">
        <v>127</v>
      </c>
      <c r="C39" s="61" t="s">
        <v>205</v>
      </c>
      <c r="D39" s="57" t="s">
        <v>178</v>
      </c>
      <c r="E39" s="58" t="s">
        <v>43</v>
      </c>
      <c r="F39" s="56" t="s">
        <v>54</v>
      </c>
      <c r="G39" s="59" t="s">
        <v>611</v>
      </c>
      <c r="H39" s="57" t="s">
        <v>612</v>
      </c>
      <c r="I39" s="56"/>
      <c r="J39" s="56" t="s">
        <v>613</v>
      </c>
      <c r="K39" s="56" t="s">
        <v>614</v>
      </c>
      <c r="L39" s="59" t="s">
        <v>615</v>
      </c>
      <c r="M39" s="59" t="s">
        <v>58</v>
      </c>
      <c r="N39" s="59" t="s">
        <v>206</v>
      </c>
      <c r="O39" s="59" t="s">
        <v>616</v>
      </c>
      <c r="P39" s="59" t="s">
        <v>586</v>
      </c>
      <c r="Q39" s="56"/>
      <c r="R39" s="56"/>
      <c r="S39" s="56"/>
      <c r="T39" s="56"/>
      <c r="U39" s="56"/>
      <c r="V39" s="56"/>
      <c r="W39" s="56" t="s">
        <v>158</v>
      </c>
      <c r="X39" s="59"/>
      <c r="Y39" s="59"/>
      <c r="Z39" s="59" t="str">
        <f t="shared" si="0"/>
        <v xml:space="preserve">Nguyễn Văn </v>
      </c>
      <c r="AA39" s="61" t="s">
        <v>502</v>
      </c>
      <c r="AB39" s="13"/>
      <c r="AC39" s="13"/>
      <c r="AD39" s="13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</row>
    <row r="40" spans="1:242" s="25" customFormat="1" ht="66" x14ac:dyDescent="0.25">
      <c r="A40" s="65" t="s">
        <v>475</v>
      </c>
      <c r="B40" s="62" t="s">
        <v>128</v>
      </c>
      <c r="C40" s="61" t="s">
        <v>179</v>
      </c>
      <c r="D40" s="57" t="s">
        <v>46</v>
      </c>
      <c r="E40" s="58" t="s">
        <v>38</v>
      </c>
      <c r="F40" s="56" t="s">
        <v>47</v>
      </c>
      <c r="G40" s="59" t="s">
        <v>163</v>
      </c>
      <c r="H40" s="60">
        <v>40261</v>
      </c>
      <c r="I40" s="56" t="s">
        <v>47</v>
      </c>
      <c r="J40" s="60" t="s">
        <v>48</v>
      </c>
      <c r="K40" s="60" t="s">
        <v>49</v>
      </c>
      <c r="L40" s="59" t="s">
        <v>50</v>
      </c>
      <c r="M40" s="59" t="s">
        <v>125</v>
      </c>
      <c r="N40" s="56" t="s">
        <v>196</v>
      </c>
      <c r="O40" s="59" t="s">
        <v>622</v>
      </c>
      <c r="P40" s="56" t="s">
        <v>550</v>
      </c>
      <c r="Q40" s="56" t="s">
        <v>55</v>
      </c>
      <c r="R40" s="59" t="s">
        <v>623</v>
      </c>
      <c r="S40" s="56" t="s">
        <v>624</v>
      </c>
      <c r="T40" s="56" t="s">
        <v>55</v>
      </c>
      <c r="U40" s="59" t="s">
        <v>623</v>
      </c>
      <c r="V40" s="56" t="s">
        <v>624</v>
      </c>
      <c r="W40" s="56" t="s">
        <v>197</v>
      </c>
      <c r="X40" s="59" t="s">
        <v>41</v>
      </c>
      <c r="Y40" s="59" t="s">
        <v>51</v>
      </c>
      <c r="Z40" s="59" t="str">
        <f t="shared" si="0"/>
        <v xml:space="preserve">Nguyễn Thị Thanh </v>
      </c>
      <c r="AA40" s="61" t="s">
        <v>353</v>
      </c>
      <c r="AB40" s="13"/>
      <c r="AC40" s="13"/>
      <c r="AD40" s="13"/>
      <c r="AE40" s="82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</row>
    <row r="41" spans="1:242" s="25" customFormat="1" ht="78.75" x14ac:dyDescent="0.25">
      <c r="A41" s="65" t="s">
        <v>476</v>
      </c>
      <c r="B41" s="62" t="s">
        <v>129</v>
      </c>
      <c r="C41" s="78" t="s">
        <v>215</v>
      </c>
      <c r="D41" s="66" t="s">
        <v>354</v>
      </c>
      <c r="E41" s="71" t="s">
        <v>38</v>
      </c>
      <c r="F41" s="67" t="s">
        <v>63</v>
      </c>
      <c r="G41" s="68">
        <v>183477366</v>
      </c>
      <c r="H41" s="66" t="s">
        <v>355</v>
      </c>
      <c r="I41" s="67" t="s">
        <v>277</v>
      </c>
      <c r="J41" s="67" t="s">
        <v>356</v>
      </c>
      <c r="K41" s="67" t="s">
        <v>356</v>
      </c>
      <c r="L41" s="68" t="s">
        <v>357</v>
      </c>
      <c r="M41" s="59" t="s">
        <v>125</v>
      </c>
      <c r="N41" s="67" t="s">
        <v>203</v>
      </c>
      <c r="O41" s="68" t="s">
        <v>617</v>
      </c>
      <c r="P41" s="67" t="s">
        <v>618</v>
      </c>
      <c r="Q41" s="67" t="s">
        <v>60</v>
      </c>
      <c r="R41" s="68" t="s">
        <v>619</v>
      </c>
      <c r="S41" s="67" t="s">
        <v>618</v>
      </c>
      <c r="T41" s="67" t="s">
        <v>55</v>
      </c>
      <c r="U41" s="68" t="s">
        <v>620</v>
      </c>
      <c r="V41" s="67" t="s">
        <v>621</v>
      </c>
      <c r="W41" s="67" t="s">
        <v>239</v>
      </c>
      <c r="X41" s="66" t="s">
        <v>272</v>
      </c>
      <c r="Y41" s="68" t="s">
        <v>469</v>
      </c>
      <c r="Z41" s="59" t="str">
        <f t="shared" si="0"/>
        <v xml:space="preserve">Đường Thị </v>
      </c>
      <c r="AA41" s="78" t="s">
        <v>353</v>
      </c>
      <c r="AB41" s="15"/>
      <c r="AC41" s="15"/>
      <c r="AD41" s="15"/>
    </row>
    <row r="42" spans="1:242" s="25" customFormat="1" ht="94.5" x14ac:dyDescent="0.25">
      <c r="A42" s="65" t="s">
        <v>477</v>
      </c>
      <c r="B42" s="62" t="s">
        <v>130</v>
      </c>
      <c r="C42" s="78" t="s">
        <v>220</v>
      </c>
      <c r="D42" s="66" t="s">
        <v>293</v>
      </c>
      <c r="E42" s="71" t="s">
        <v>43</v>
      </c>
      <c r="F42" s="67" t="s">
        <v>229</v>
      </c>
      <c r="G42" s="68" t="s">
        <v>230</v>
      </c>
      <c r="H42" s="66" t="s">
        <v>450</v>
      </c>
      <c r="I42" s="67" t="s">
        <v>269</v>
      </c>
      <c r="J42" s="67" t="s">
        <v>294</v>
      </c>
      <c r="K42" s="67" t="s">
        <v>294</v>
      </c>
      <c r="L42" s="68" t="s">
        <v>295</v>
      </c>
      <c r="M42" s="59" t="s">
        <v>125</v>
      </c>
      <c r="N42" s="67" t="s">
        <v>109</v>
      </c>
      <c r="O42" s="68" t="s">
        <v>625</v>
      </c>
      <c r="P42" s="67" t="s">
        <v>626</v>
      </c>
      <c r="Q42" s="67" t="s">
        <v>60</v>
      </c>
      <c r="R42" s="68" t="s">
        <v>627</v>
      </c>
      <c r="S42" s="67" t="s">
        <v>512</v>
      </c>
      <c r="T42" s="67"/>
      <c r="U42" s="67"/>
      <c r="V42" s="67"/>
      <c r="W42" s="67" t="s">
        <v>296</v>
      </c>
      <c r="X42" s="66" t="s">
        <v>297</v>
      </c>
      <c r="Y42" s="66" t="s">
        <v>396</v>
      </c>
      <c r="Z42" s="59" t="str">
        <f t="shared" si="0"/>
        <v xml:space="preserve">Trần Quang </v>
      </c>
      <c r="AA42" s="78" t="s">
        <v>292</v>
      </c>
      <c r="AB42" s="15"/>
      <c r="AC42" s="15"/>
      <c r="AD42" s="15"/>
    </row>
    <row r="43" spans="1:242" s="25" customFormat="1" ht="63" x14ac:dyDescent="0.25">
      <c r="A43" s="65" t="s">
        <v>478</v>
      </c>
      <c r="B43" s="62" t="s">
        <v>132</v>
      </c>
      <c r="C43" s="78" t="s">
        <v>419</v>
      </c>
      <c r="D43" s="81" t="s">
        <v>365</v>
      </c>
      <c r="E43" s="71" t="s">
        <v>43</v>
      </c>
      <c r="F43" s="67" t="s">
        <v>39</v>
      </c>
      <c r="G43" s="68" t="s">
        <v>366</v>
      </c>
      <c r="H43" s="66" t="s">
        <v>457</v>
      </c>
      <c r="I43" s="67" t="s">
        <v>277</v>
      </c>
      <c r="J43" s="66" t="s">
        <v>367</v>
      </c>
      <c r="K43" s="66" t="s">
        <v>367</v>
      </c>
      <c r="L43" s="68">
        <v>938939221</v>
      </c>
      <c r="M43" s="59" t="s">
        <v>125</v>
      </c>
      <c r="N43" s="67" t="s">
        <v>203</v>
      </c>
      <c r="O43" s="68" t="s">
        <v>525</v>
      </c>
      <c r="P43" s="67" t="s">
        <v>514</v>
      </c>
      <c r="Q43" s="67" t="s">
        <v>491</v>
      </c>
      <c r="R43" s="68" t="s">
        <v>628</v>
      </c>
      <c r="S43" s="67" t="s">
        <v>516</v>
      </c>
      <c r="T43" s="67" t="s">
        <v>55</v>
      </c>
      <c r="U43" s="68" t="s">
        <v>629</v>
      </c>
      <c r="V43" s="67" t="s">
        <v>630</v>
      </c>
      <c r="W43" s="67" t="s">
        <v>239</v>
      </c>
      <c r="X43" s="66" t="s">
        <v>470</v>
      </c>
      <c r="Y43" s="68" t="s">
        <v>414</v>
      </c>
      <c r="Z43" s="59" t="str">
        <f t="shared" si="0"/>
        <v xml:space="preserve">Nguyễn Mai Trường </v>
      </c>
      <c r="AA43" s="78" t="s">
        <v>364</v>
      </c>
      <c r="AB43" s="15"/>
      <c r="AC43" s="15"/>
      <c r="AD43" s="15"/>
    </row>
    <row r="44" spans="1:242" s="25" customFormat="1" ht="63" x14ac:dyDescent="0.25">
      <c r="A44" s="65" t="s">
        <v>479</v>
      </c>
      <c r="B44" s="62" t="s">
        <v>133</v>
      </c>
      <c r="C44" s="78" t="s">
        <v>175</v>
      </c>
      <c r="D44" s="81" t="s">
        <v>202</v>
      </c>
      <c r="E44" s="71" t="s">
        <v>38</v>
      </c>
      <c r="F44" s="67" t="s">
        <v>255</v>
      </c>
      <c r="G44" s="68">
        <v>230874096</v>
      </c>
      <c r="H44" s="81" t="s">
        <v>256</v>
      </c>
      <c r="I44" s="67" t="s">
        <v>257</v>
      </c>
      <c r="J44" s="66" t="s">
        <v>258</v>
      </c>
      <c r="K44" s="66" t="s">
        <v>397</v>
      </c>
      <c r="L44" s="68">
        <v>974345200</v>
      </c>
      <c r="M44" s="59" t="s">
        <v>125</v>
      </c>
      <c r="N44" s="67" t="s">
        <v>588</v>
      </c>
      <c r="O44" s="68" t="s">
        <v>549</v>
      </c>
      <c r="P44" s="67" t="s">
        <v>631</v>
      </c>
      <c r="Q44" s="67" t="s">
        <v>461</v>
      </c>
      <c r="R44" s="68" t="s">
        <v>632</v>
      </c>
      <c r="S44" s="67" t="s">
        <v>631</v>
      </c>
      <c r="T44" s="67" t="s">
        <v>55</v>
      </c>
      <c r="U44" s="68" t="s">
        <v>633</v>
      </c>
      <c r="V44" s="67" t="s">
        <v>541</v>
      </c>
      <c r="W44" s="67" t="s">
        <v>239</v>
      </c>
      <c r="X44" s="66" t="s">
        <v>245</v>
      </c>
      <c r="Y44" s="68" t="s">
        <v>398</v>
      </c>
      <c r="Z44" s="59" t="str">
        <f t="shared" si="0"/>
        <v xml:space="preserve">Hồ Thị Thanh </v>
      </c>
      <c r="AA44" s="78" t="s">
        <v>254</v>
      </c>
      <c r="AB44" s="15"/>
      <c r="AC44" s="15"/>
      <c r="AD44" s="15"/>
    </row>
    <row r="45" spans="1:242" s="25" customFormat="1" ht="78.75" x14ac:dyDescent="0.25">
      <c r="A45" s="65" t="s">
        <v>480</v>
      </c>
      <c r="B45" s="62" t="s">
        <v>134</v>
      </c>
      <c r="C45" s="78" t="s">
        <v>219</v>
      </c>
      <c r="D45" s="66" t="s">
        <v>441</v>
      </c>
      <c r="E45" s="71" t="s">
        <v>38</v>
      </c>
      <c r="F45" s="67" t="s">
        <v>44</v>
      </c>
      <c r="G45" s="68" t="s">
        <v>227</v>
      </c>
      <c r="H45" s="81" t="s">
        <v>228</v>
      </c>
      <c r="I45" s="67" t="s">
        <v>236</v>
      </c>
      <c r="J45" s="67" t="s">
        <v>237</v>
      </c>
      <c r="K45" s="67" t="s">
        <v>237</v>
      </c>
      <c r="L45" s="68" t="s">
        <v>238</v>
      </c>
      <c r="M45" s="59" t="s">
        <v>125</v>
      </c>
      <c r="N45" s="67" t="s">
        <v>588</v>
      </c>
      <c r="O45" s="68" t="s">
        <v>634</v>
      </c>
      <c r="P45" s="67" t="s">
        <v>635</v>
      </c>
      <c r="Q45" s="67" t="s">
        <v>491</v>
      </c>
      <c r="R45" s="68" t="s">
        <v>636</v>
      </c>
      <c r="S45" s="67" t="s">
        <v>516</v>
      </c>
      <c r="T45" s="67" t="s">
        <v>131</v>
      </c>
      <c r="U45" s="68" t="s">
        <v>637</v>
      </c>
      <c r="V45" s="67" t="s">
        <v>541</v>
      </c>
      <c r="W45" s="67" t="s">
        <v>553</v>
      </c>
      <c r="X45" s="66" t="s">
        <v>240</v>
      </c>
      <c r="Y45" s="66" t="s">
        <v>233</v>
      </c>
      <c r="Z45" s="59" t="str">
        <f t="shared" si="0"/>
        <v xml:space="preserve">Phan Thị </v>
      </c>
      <c r="AA45" s="78" t="s">
        <v>235</v>
      </c>
      <c r="AB45" s="15"/>
      <c r="AC45" s="15"/>
      <c r="AD45" s="15"/>
    </row>
    <row r="46" spans="1:242" s="25" customFormat="1" ht="82.5" x14ac:dyDescent="0.25">
      <c r="A46" s="65" t="s">
        <v>481</v>
      </c>
      <c r="B46" s="62" t="s">
        <v>135</v>
      </c>
      <c r="C46" s="61" t="s">
        <v>204</v>
      </c>
      <c r="D46" s="57" t="s">
        <v>177</v>
      </c>
      <c r="E46" s="58" t="s">
        <v>43</v>
      </c>
      <c r="F46" s="59" t="s">
        <v>642</v>
      </c>
      <c r="G46" s="59" t="s">
        <v>638</v>
      </c>
      <c r="H46" s="57" t="s">
        <v>639</v>
      </c>
      <c r="I46" s="56" t="s">
        <v>640</v>
      </c>
      <c r="J46" s="59" t="s">
        <v>641</v>
      </c>
      <c r="K46" s="56" t="s">
        <v>643</v>
      </c>
      <c r="L46" s="59"/>
      <c r="M46" s="59" t="s">
        <v>125</v>
      </c>
      <c r="N46" s="56" t="s">
        <v>203</v>
      </c>
      <c r="O46" s="59" t="s">
        <v>644</v>
      </c>
      <c r="P46" s="56" t="s">
        <v>513</v>
      </c>
      <c r="Q46" s="56" t="s">
        <v>55</v>
      </c>
      <c r="R46" s="59" t="s">
        <v>645</v>
      </c>
      <c r="S46" s="56" t="s">
        <v>646</v>
      </c>
      <c r="T46" s="56" t="s">
        <v>55</v>
      </c>
      <c r="U46" s="59" t="s">
        <v>647</v>
      </c>
      <c r="V46" s="56" t="s">
        <v>621</v>
      </c>
      <c r="W46" s="56" t="s">
        <v>232</v>
      </c>
      <c r="X46" s="59"/>
      <c r="Y46" s="59"/>
      <c r="Z46" s="59" t="str">
        <f t="shared" si="0"/>
        <v xml:space="preserve">Phan Cảnh </v>
      </c>
      <c r="AA46" s="61" t="s">
        <v>501</v>
      </c>
      <c r="AB46" s="13"/>
      <c r="AC46" s="13"/>
      <c r="AD46" s="13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  <c r="IG46" s="8"/>
      <c r="IH46" s="8"/>
    </row>
    <row r="47" spans="1:242" s="25" customFormat="1" ht="63" x14ac:dyDescent="0.25">
      <c r="A47" s="65" t="s">
        <v>482</v>
      </c>
      <c r="B47" s="62" t="s">
        <v>136</v>
      </c>
      <c r="C47" s="78" t="s">
        <v>187</v>
      </c>
      <c r="D47" s="81">
        <v>32244</v>
      </c>
      <c r="E47" s="71" t="s">
        <v>43</v>
      </c>
      <c r="F47" s="67" t="s">
        <v>282</v>
      </c>
      <c r="G47" s="68" t="s">
        <v>165</v>
      </c>
      <c r="H47" s="81" t="s">
        <v>283</v>
      </c>
      <c r="I47" s="67" t="s">
        <v>277</v>
      </c>
      <c r="J47" s="66" t="s">
        <v>284</v>
      </c>
      <c r="K47" s="66" t="s">
        <v>284</v>
      </c>
      <c r="L47" s="68" t="s">
        <v>157</v>
      </c>
      <c r="M47" s="59" t="s">
        <v>125</v>
      </c>
      <c r="N47" s="67" t="s">
        <v>40</v>
      </c>
      <c r="O47" s="68" t="s">
        <v>648</v>
      </c>
      <c r="P47" s="67" t="s">
        <v>649</v>
      </c>
      <c r="Q47" s="67" t="s">
        <v>55</v>
      </c>
      <c r="R47" s="68" t="s">
        <v>650</v>
      </c>
      <c r="S47" s="67" t="s">
        <v>516</v>
      </c>
      <c r="T47" s="67"/>
      <c r="U47" s="67"/>
      <c r="V47" s="67"/>
      <c r="W47" s="67" t="s">
        <v>239</v>
      </c>
      <c r="X47" s="66" t="s">
        <v>285</v>
      </c>
      <c r="Y47" s="68" t="s">
        <v>253</v>
      </c>
      <c r="Z47" s="59" t="str">
        <f t="shared" si="0"/>
        <v xml:space="preserve">Phan Thanh </v>
      </c>
      <c r="AA47" s="78" t="s">
        <v>281</v>
      </c>
      <c r="AB47" s="15"/>
      <c r="AC47" s="15"/>
      <c r="AD47" s="15"/>
    </row>
    <row r="48" spans="1:242" s="25" customFormat="1" ht="63" x14ac:dyDescent="0.25">
      <c r="A48" s="65" t="s">
        <v>483</v>
      </c>
      <c r="B48" s="62" t="s">
        <v>137</v>
      </c>
      <c r="C48" s="78" t="s">
        <v>190</v>
      </c>
      <c r="D48" s="81" t="s">
        <v>62</v>
      </c>
      <c r="E48" s="71" t="s">
        <v>43</v>
      </c>
      <c r="F48" s="67" t="s">
        <v>63</v>
      </c>
      <c r="G48" s="68">
        <v>184257269</v>
      </c>
      <c r="H48" s="66" t="s">
        <v>453</v>
      </c>
      <c r="I48" s="67" t="s">
        <v>331</v>
      </c>
      <c r="J48" s="66" t="s">
        <v>332</v>
      </c>
      <c r="K48" s="66" t="s">
        <v>332</v>
      </c>
      <c r="L48" s="68" t="s">
        <v>64</v>
      </c>
      <c r="M48" s="59" t="s">
        <v>125</v>
      </c>
      <c r="N48" s="67" t="s">
        <v>333</v>
      </c>
      <c r="O48" s="68" t="s">
        <v>651</v>
      </c>
      <c r="P48" s="67" t="s">
        <v>652</v>
      </c>
      <c r="Q48" s="67"/>
      <c r="R48" s="67"/>
      <c r="S48" s="67"/>
      <c r="T48" s="67"/>
      <c r="U48" s="67"/>
      <c r="V48" s="67"/>
      <c r="W48" s="67" t="s">
        <v>553</v>
      </c>
      <c r="X48" s="66" t="s">
        <v>272</v>
      </c>
      <c r="Y48" s="68" t="s">
        <v>334</v>
      </c>
      <c r="Z48" s="59" t="str">
        <f t="shared" si="0"/>
        <v xml:space="preserve">Phạm Quang </v>
      </c>
      <c r="AA48" s="78" t="s">
        <v>330</v>
      </c>
      <c r="AB48" s="15"/>
      <c r="AC48" s="15"/>
      <c r="AD48" s="15"/>
    </row>
    <row r="49" spans="1:242" s="25" customFormat="1" ht="94.5" x14ac:dyDescent="0.25">
      <c r="A49" s="65" t="s">
        <v>484</v>
      </c>
      <c r="B49" s="62" t="s">
        <v>138</v>
      </c>
      <c r="C49" s="78" t="s">
        <v>176</v>
      </c>
      <c r="D49" s="66" t="s">
        <v>445</v>
      </c>
      <c r="E49" s="71" t="s">
        <v>43</v>
      </c>
      <c r="F49" s="67" t="s">
        <v>170</v>
      </c>
      <c r="G49" s="68" t="s">
        <v>345</v>
      </c>
      <c r="H49" s="81" t="s">
        <v>346</v>
      </c>
      <c r="I49" s="67" t="s">
        <v>277</v>
      </c>
      <c r="J49" s="66" t="s">
        <v>347</v>
      </c>
      <c r="K49" s="66" t="s">
        <v>347</v>
      </c>
      <c r="L49" s="68" t="s">
        <v>348</v>
      </c>
      <c r="M49" s="59" t="s">
        <v>58</v>
      </c>
      <c r="N49" s="68" t="s">
        <v>685</v>
      </c>
      <c r="O49" s="68" t="s">
        <v>653</v>
      </c>
      <c r="P49" s="68" t="s">
        <v>655</v>
      </c>
      <c r="Q49" s="67"/>
      <c r="R49" s="67"/>
      <c r="S49" s="67"/>
      <c r="T49" s="67" t="s">
        <v>45</v>
      </c>
      <c r="U49" s="68" t="s">
        <v>654</v>
      </c>
      <c r="V49" s="67" t="s">
        <v>656</v>
      </c>
      <c r="W49" s="67" t="s">
        <v>232</v>
      </c>
      <c r="X49" s="66" t="s">
        <v>272</v>
      </c>
      <c r="Y49" s="68" t="s">
        <v>411</v>
      </c>
      <c r="Z49" s="59" t="str">
        <f t="shared" si="0"/>
        <v xml:space="preserve">Nguyễn Hoàng </v>
      </c>
      <c r="AA49" s="78" t="s">
        <v>330</v>
      </c>
      <c r="AB49" s="15"/>
      <c r="AC49" s="15"/>
      <c r="AD49" s="15"/>
    </row>
    <row r="50" spans="1:242" s="72" customFormat="1" ht="63" x14ac:dyDescent="0.25">
      <c r="A50" s="65" t="s">
        <v>485</v>
      </c>
      <c r="B50" s="62" t="s">
        <v>139</v>
      </c>
      <c r="C50" s="78" t="s">
        <v>217</v>
      </c>
      <c r="D50" s="81" t="s">
        <v>222</v>
      </c>
      <c r="E50" s="71" t="s">
        <v>340</v>
      </c>
      <c r="F50" s="67" t="s">
        <v>80</v>
      </c>
      <c r="G50" s="68">
        <v>264245072</v>
      </c>
      <c r="H50" s="66" t="s">
        <v>454</v>
      </c>
      <c r="I50" s="67" t="s">
        <v>406</v>
      </c>
      <c r="J50" s="66" t="s">
        <v>407</v>
      </c>
      <c r="K50" s="66" t="s">
        <v>468</v>
      </c>
      <c r="L50" s="68" t="s">
        <v>408</v>
      </c>
      <c r="M50" s="59" t="s">
        <v>125</v>
      </c>
      <c r="N50" s="67" t="s">
        <v>88</v>
      </c>
      <c r="O50" s="68" t="s">
        <v>571</v>
      </c>
      <c r="P50" s="67" t="s">
        <v>526</v>
      </c>
      <c r="Q50" s="67" t="s">
        <v>55</v>
      </c>
      <c r="R50" s="68" t="s">
        <v>657</v>
      </c>
      <c r="S50" s="67" t="s">
        <v>658</v>
      </c>
      <c r="T50" s="67" t="s">
        <v>55</v>
      </c>
      <c r="U50" s="68" t="s">
        <v>657</v>
      </c>
      <c r="V50" s="67" t="s">
        <v>658</v>
      </c>
      <c r="W50" s="67" t="s">
        <v>239</v>
      </c>
      <c r="X50" s="66" t="s">
        <v>409</v>
      </c>
      <c r="Y50" s="68" t="s">
        <v>410</v>
      </c>
      <c r="Z50" s="59" t="str">
        <f t="shared" si="0"/>
        <v xml:space="preserve">Hàm Hữu </v>
      </c>
      <c r="AA50" s="78" t="s">
        <v>405</v>
      </c>
      <c r="AB50" s="15"/>
      <c r="AC50" s="15"/>
      <c r="AD50" s="1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25"/>
      <c r="BR50" s="25"/>
      <c r="BS50" s="25"/>
      <c r="BT50" s="25"/>
      <c r="BU50" s="25"/>
      <c r="BV50" s="25"/>
      <c r="BW50" s="25"/>
      <c r="BX50" s="25"/>
      <c r="BY50" s="25"/>
      <c r="BZ50" s="25"/>
      <c r="CA50" s="25"/>
      <c r="CB50" s="25"/>
      <c r="CC50" s="25"/>
      <c r="CD50" s="25"/>
      <c r="CE50" s="25"/>
      <c r="CF50" s="25"/>
      <c r="CG50" s="25"/>
      <c r="CH50" s="25"/>
      <c r="CI50" s="25"/>
      <c r="CJ50" s="25"/>
      <c r="CK50" s="25"/>
      <c r="CL50" s="25"/>
      <c r="CM50" s="25"/>
      <c r="CN50" s="25"/>
      <c r="CO50" s="25"/>
      <c r="CP50" s="25"/>
      <c r="CQ50" s="25"/>
      <c r="CR50" s="25"/>
      <c r="CS50" s="25"/>
      <c r="CT50" s="25"/>
      <c r="CU50" s="25"/>
      <c r="CV50" s="25"/>
      <c r="CW50" s="25"/>
      <c r="CX50" s="25"/>
      <c r="CY50" s="25"/>
      <c r="CZ50" s="25"/>
      <c r="DA50" s="25"/>
      <c r="DB50" s="25"/>
      <c r="DC50" s="25"/>
      <c r="DD50" s="25"/>
      <c r="DE50" s="25"/>
      <c r="DF50" s="25"/>
      <c r="DG50" s="25"/>
      <c r="DH50" s="25"/>
      <c r="DI50" s="25"/>
      <c r="DJ50" s="25"/>
      <c r="DK50" s="25"/>
      <c r="DL50" s="25"/>
      <c r="DM50" s="25"/>
      <c r="DN50" s="25"/>
      <c r="DO50" s="25"/>
      <c r="DP50" s="25"/>
      <c r="DQ50" s="25"/>
      <c r="DR50" s="25"/>
      <c r="DS50" s="25"/>
      <c r="DT50" s="25"/>
      <c r="DU50" s="25"/>
      <c r="DV50" s="25"/>
      <c r="DW50" s="25"/>
      <c r="DX50" s="25"/>
      <c r="DY50" s="25"/>
      <c r="DZ50" s="25"/>
      <c r="EA50" s="25"/>
      <c r="EB50" s="25"/>
      <c r="EC50" s="25"/>
      <c r="ED50" s="25"/>
      <c r="EE50" s="25"/>
      <c r="EF50" s="25"/>
      <c r="EG50" s="25"/>
      <c r="EH50" s="25"/>
      <c r="EI50" s="25"/>
      <c r="EJ50" s="25"/>
      <c r="EK50" s="25"/>
      <c r="EL50" s="25"/>
      <c r="EM50" s="25"/>
      <c r="EN50" s="25"/>
      <c r="EO50" s="25"/>
      <c r="EP50" s="25"/>
      <c r="EQ50" s="25"/>
      <c r="ER50" s="25"/>
      <c r="ES50" s="25"/>
      <c r="ET50" s="25"/>
      <c r="EU50" s="25"/>
      <c r="EV50" s="25"/>
      <c r="EW50" s="25"/>
      <c r="EX50" s="25"/>
      <c r="EY50" s="25"/>
      <c r="EZ50" s="25"/>
      <c r="FA50" s="25"/>
      <c r="FB50" s="25"/>
      <c r="FC50" s="25"/>
      <c r="FD50" s="25"/>
      <c r="FE50" s="25"/>
      <c r="FF50" s="25"/>
      <c r="FG50" s="25"/>
      <c r="FH50" s="25"/>
      <c r="FI50" s="25"/>
      <c r="FJ50" s="25"/>
      <c r="FK50" s="25"/>
      <c r="FL50" s="25"/>
      <c r="FM50" s="25"/>
      <c r="FN50" s="25"/>
      <c r="FO50" s="25"/>
      <c r="FP50" s="25"/>
      <c r="FQ50" s="25"/>
      <c r="FR50" s="25"/>
      <c r="FS50" s="25"/>
      <c r="FT50" s="25"/>
      <c r="FU50" s="25"/>
      <c r="FV50" s="25"/>
      <c r="FW50" s="25"/>
      <c r="FX50" s="25"/>
      <c r="FY50" s="25"/>
      <c r="FZ50" s="25"/>
      <c r="GA50" s="25"/>
      <c r="GB50" s="25"/>
      <c r="GC50" s="25"/>
      <c r="GD50" s="25"/>
      <c r="GE50" s="25"/>
      <c r="GF50" s="25"/>
      <c r="GG50" s="25"/>
      <c r="GH50" s="25"/>
      <c r="GI50" s="25"/>
      <c r="GJ50" s="25"/>
      <c r="GK50" s="25"/>
      <c r="GL50" s="25"/>
      <c r="GM50" s="25"/>
      <c r="GN50" s="25"/>
      <c r="GO50" s="25"/>
      <c r="GP50" s="25"/>
      <c r="GQ50" s="25"/>
      <c r="GR50" s="25"/>
      <c r="GS50" s="25"/>
      <c r="GT50" s="25"/>
      <c r="GU50" s="25"/>
      <c r="GV50" s="25"/>
      <c r="GW50" s="25"/>
      <c r="GX50" s="25"/>
      <c r="GY50" s="25"/>
      <c r="GZ50" s="25"/>
      <c r="HA50" s="25"/>
      <c r="HB50" s="25"/>
      <c r="HC50" s="25"/>
      <c r="HD50" s="25"/>
      <c r="HE50" s="25"/>
      <c r="HF50" s="25"/>
      <c r="HG50" s="25"/>
      <c r="HH50" s="25"/>
      <c r="HI50" s="25"/>
      <c r="HJ50" s="25"/>
      <c r="HK50" s="25"/>
      <c r="HL50" s="25"/>
      <c r="HM50" s="25"/>
      <c r="HN50" s="25"/>
      <c r="HO50" s="25"/>
      <c r="HP50" s="25"/>
      <c r="HQ50" s="25"/>
      <c r="HR50" s="25"/>
      <c r="HS50" s="25"/>
      <c r="HT50" s="25"/>
      <c r="HU50" s="25"/>
      <c r="HV50" s="25"/>
      <c r="HW50" s="25"/>
      <c r="HX50" s="25"/>
      <c r="HY50" s="25"/>
      <c r="HZ50" s="25"/>
      <c r="IA50" s="25"/>
      <c r="IB50" s="25"/>
      <c r="IC50" s="25"/>
      <c r="ID50" s="25"/>
      <c r="IE50" s="25"/>
      <c r="IF50" s="25"/>
      <c r="IG50" s="25"/>
      <c r="IH50" s="25"/>
    </row>
    <row r="51" spans="1:242" s="25" customFormat="1" ht="63" x14ac:dyDescent="0.25">
      <c r="A51" s="65" t="s">
        <v>486</v>
      </c>
      <c r="B51" s="62" t="s">
        <v>140</v>
      </c>
      <c r="C51" s="78" t="s">
        <v>189</v>
      </c>
      <c r="D51" s="66" t="s">
        <v>442</v>
      </c>
      <c r="E51" s="71" t="s">
        <v>38</v>
      </c>
      <c r="F51" s="67" t="s">
        <v>59</v>
      </c>
      <c r="G51" s="68">
        <v>215340580</v>
      </c>
      <c r="H51" s="66" t="s">
        <v>449</v>
      </c>
      <c r="I51" s="67" t="s">
        <v>242</v>
      </c>
      <c r="J51" s="67" t="s">
        <v>243</v>
      </c>
      <c r="K51" s="67" t="s">
        <v>243</v>
      </c>
      <c r="L51" s="68" t="s">
        <v>244</v>
      </c>
      <c r="M51" s="59" t="s">
        <v>125</v>
      </c>
      <c r="N51" s="67" t="s">
        <v>588</v>
      </c>
      <c r="O51" s="68" t="s">
        <v>554</v>
      </c>
      <c r="P51" s="67" t="s">
        <v>550</v>
      </c>
      <c r="Q51" s="67" t="s">
        <v>60</v>
      </c>
      <c r="R51" s="68" t="s">
        <v>659</v>
      </c>
      <c r="S51" s="67" t="s">
        <v>550</v>
      </c>
      <c r="T51" s="67" t="s">
        <v>55</v>
      </c>
      <c r="U51" s="68" t="s">
        <v>660</v>
      </c>
      <c r="V51" s="67" t="s">
        <v>661</v>
      </c>
      <c r="W51" s="67" t="s">
        <v>553</v>
      </c>
      <c r="X51" s="66" t="s">
        <v>245</v>
      </c>
      <c r="Y51" s="66" t="s">
        <v>246</v>
      </c>
      <c r="Z51" s="59" t="str">
        <f t="shared" si="0"/>
        <v xml:space="preserve">Bùi Thị Ngọc </v>
      </c>
      <c r="AA51" s="78" t="s">
        <v>241</v>
      </c>
      <c r="AB51" s="15" t="s">
        <v>61</v>
      </c>
      <c r="AC51" s="15" t="s">
        <v>663</v>
      </c>
      <c r="AD51" s="14" t="s">
        <v>662</v>
      </c>
      <c r="AE51" s="69"/>
      <c r="AF51" s="69"/>
      <c r="AG51" s="69"/>
      <c r="AH51" s="69"/>
      <c r="AI51" s="69"/>
      <c r="AJ51" s="69"/>
      <c r="AK51" s="69"/>
      <c r="AL51" s="69"/>
      <c r="AM51" s="69"/>
      <c r="AN51" s="69"/>
      <c r="AO51" s="69"/>
      <c r="AP51" s="69"/>
      <c r="AQ51" s="69"/>
      <c r="AR51" s="69"/>
      <c r="AS51" s="69"/>
      <c r="AT51" s="69"/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  <c r="BG51" s="69"/>
      <c r="BH51" s="69"/>
      <c r="BI51" s="69"/>
      <c r="BJ51" s="69"/>
      <c r="BK51" s="69"/>
      <c r="BL51" s="69"/>
      <c r="BM51" s="69"/>
      <c r="BN51" s="69"/>
      <c r="BO51" s="69"/>
      <c r="BP51" s="69"/>
      <c r="BQ51" s="69"/>
      <c r="BR51" s="69"/>
      <c r="BS51" s="69"/>
      <c r="BT51" s="69"/>
      <c r="BU51" s="69"/>
      <c r="BV51" s="69"/>
      <c r="BW51" s="69"/>
      <c r="BX51" s="69"/>
      <c r="BY51" s="69"/>
      <c r="BZ51" s="69"/>
      <c r="CA51" s="69"/>
      <c r="CB51" s="69"/>
      <c r="CC51" s="69"/>
      <c r="CD51" s="69"/>
      <c r="CE51" s="69"/>
      <c r="CF51" s="69"/>
      <c r="CG51" s="69"/>
      <c r="CH51" s="69"/>
      <c r="CI51" s="69"/>
      <c r="CJ51" s="69"/>
      <c r="CK51" s="69"/>
      <c r="CL51" s="69"/>
      <c r="CM51" s="69"/>
      <c r="CN51" s="69"/>
      <c r="CO51" s="69"/>
      <c r="CP51" s="69"/>
      <c r="CQ51" s="69"/>
      <c r="CR51" s="69"/>
      <c r="CS51" s="69"/>
      <c r="CT51" s="69"/>
      <c r="CU51" s="69"/>
      <c r="CV51" s="69"/>
      <c r="CW51" s="69"/>
      <c r="CX51" s="69"/>
      <c r="CY51" s="69"/>
      <c r="CZ51" s="69"/>
      <c r="DA51" s="69"/>
      <c r="DB51" s="69"/>
      <c r="DC51" s="69"/>
      <c r="DD51" s="69"/>
      <c r="DE51" s="69"/>
      <c r="DF51" s="69"/>
      <c r="DG51" s="69"/>
      <c r="DH51" s="69"/>
      <c r="DI51" s="69"/>
      <c r="DJ51" s="69"/>
      <c r="DK51" s="69"/>
      <c r="DL51" s="69"/>
      <c r="DM51" s="69"/>
      <c r="DN51" s="69"/>
      <c r="DO51" s="69"/>
      <c r="DP51" s="69"/>
      <c r="DQ51" s="69"/>
      <c r="DR51" s="69"/>
      <c r="DS51" s="69"/>
      <c r="DT51" s="69"/>
      <c r="DU51" s="69"/>
      <c r="DV51" s="69"/>
      <c r="DW51" s="69"/>
      <c r="DX51" s="69"/>
      <c r="DY51" s="69"/>
      <c r="DZ51" s="69"/>
      <c r="EA51" s="69"/>
      <c r="EB51" s="69"/>
      <c r="EC51" s="69"/>
      <c r="ED51" s="69"/>
      <c r="EE51" s="69"/>
      <c r="EF51" s="69"/>
      <c r="EG51" s="69"/>
      <c r="EH51" s="69"/>
      <c r="EI51" s="69"/>
      <c r="EJ51" s="69"/>
      <c r="EK51" s="69"/>
      <c r="EL51" s="69"/>
      <c r="EM51" s="69"/>
      <c r="EN51" s="69"/>
      <c r="EO51" s="69"/>
      <c r="EP51" s="69"/>
      <c r="EQ51" s="69"/>
      <c r="ER51" s="69"/>
      <c r="ES51" s="69"/>
      <c r="ET51" s="69"/>
      <c r="EU51" s="69"/>
      <c r="EV51" s="69"/>
      <c r="EW51" s="69"/>
      <c r="EX51" s="69"/>
      <c r="EY51" s="69"/>
      <c r="EZ51" s="69"/>
      <c r="FA51" s="69"/>
      <c r="FB51" s="69"/>
      <c r="FC51" s="69"/>
      <c r="FD51" s="69"/>
      <c r="FE51" s="69"/>
      <c r="FF51" s="69"/>
      <c r="FG51" s="69"/>
      <c r="FH51" s="69"/>
      <c r="FI51" s="69"/>
      <c r="FJ51" s="69"/>
      <c r="FK51" s="69"/>
      <c r="FL51" s="69"/>
      <c r="FM51" s="69"/>
      <c r="FN51" s="69"/>
      <c r="FO51" s="69"/>
      <c r="FP51" s="69"/>
      <c r="FQ51" s="69"/>
      <c r="FR51" s="69"/>
      <c r="FS51" s="69"/>
      <c r="FT51" s="69"/>
      <c r="FU51" s="69"/>
      <c r="FV51" s="69"/>
      <c r="FW51" s="69"/>
      <c r="FX51" s="69"/>
      <c r="FY51" s="69"/>
      <c r="FZ51" s="69"/>
      <c r="GA51" s="69"/>
      <c r="GB51" s="69"/>
      <c r="GC51" s="69"/>
      <c r="GD51" s="69"/>
      <c r="GE51" s="69"/>
      <c r="GF51" s="69"/>
      <c r="GG51" s="69"/>
      <c r="GH51" s="69"/>
      <c r="GI51" s="69"/>
      <c r="GJ51" s="69"/>
      <c r="GK51" s="69"/>
      <c r="GL51" s="69"/>
      <c r="GM51" s="69"/>
      <c r="GN51" s="69"/>
      <c r="GO51" s="69"/>
      <c r="GP51" s="69"/>
      <c r="GQ51" s="69"/>
      <c r="GR51" s="69"/>
      <c r="GS51" s="69"/>
      <c r="GT51" s="69"/>
      <c r="GU51" s="69"/>
      <c r="GV51" s="69"/>
      <c r="GW51" s="69"/>
      <c r="GX51" s="69"/>
      <c r="GY51" s="69"/>
      <c r="GZ51" s="69"/>
      <c r="HA51" s="69"/>
      <c r="HB51" s="69"/>
      <c r="HC51" s="69"/>
      <c r="HD51" s="69"/>
      <c r="HE51" s="69"/>
      <c r="HF51" s="69"/>
      <c r="HG51" s="69"/>
      <c r="HH51" s="69"/>
      <c r="HI51" s="69"/>
      <c r="HJ51" s="69"/>
      <c r="HK51" s="69"/>
      <c r="HL51" s="69"/>
      <c r="HM51" s="69"/>
      <c r="HN51" s="69"/>
      <c r="HO51" s="69"/>
      <c r="HP51" s="69"/>
      <c r="HQ51" s="69"/>
      <c r="HR51" s="69"/>
      <c r="HS51" s="69"/>
      <c r="HT51" s="69"/>
      <c r="HU51" s="69"/>
      <c r="HV51" s="69"/>
      <c r="HW51" s="69"/>
      <c r="HX51" s="69"/>
      <c r="HY51" s="69"/>
      <c r="HZ51" s="69"/>
      <c r="IA51" s="69"/>
      <c r="IB51" s="69"/>
      <c r="IC51" s="69"/>
      <c r="ID51" s="69"/>
      <c r="IE51" s="69"/>
      <c r="IF51" s="69"/>
      <c r="IG51" s="69"/>
      <c r="IH51" s="69"/>
    </row>
    <row r="52" spans="1:242" s="25" customFormat="1" ht="63" x14ac:dyDescent="0.25">
      <c r="A52" s="65" t="s">
        <v>487</v>
      </c>
      <c r="B52" s="62" t="s">
        <v>141</v>
      </c>
      <c r="C52" s="78" t="s">
        <v>212</v>
      </c>
      <c r="D52" s="81" t="s">
        <v>211</v>
      </c>
      <c r="E52" s="71" t="s">
        <v>340</v>
      </c>
      <c r="F52" s="67" t="s">
        <v>108</v>
      </c>
      <c r="G52" s="68" t="s">
        <v>341</v>
      </c>
      <c r="H52" s="66" t="s">
        <v>455</v>
      </c>
      <c r="I52" s="67" t="s">
        <v>277</v>
      </c>
      <c r="J52" s="66" t="s">
        <v>342</v>
      </c>
      <c r="K52" s="66" t="s">
        <v>342</v>
      </c>
      <c r="L52" s="68" t="s">
        <v>343</v>
      </c>
      <c r="M52" s="59" t="s">
        <v>125</v>
      </c>
      <c r="N52" s="67" t="s">
        <v>203</v>
      </c>
      <c r="O52" s="68" t="s">
        <v>668</v>
      </c>
      <c r="P52" s="67" t="s">
        <v>526</v>
      </c>
      <c r="Q52" s="67" t="s">
        <v>55</v>
      </c>
      <c r="R52" s="68" t="s">
        <v>664</v>
      </c>
      <c r="S52" s="67" t="s">
        <v>665</v>
      </c>
      <c r="T52" s="67" t="s">
        <v>55</v>
      </c>
      <c r="U52" s="68" t="s">
        <v>666</v>
      </c>
      <c r="V52" s="67" t="s">
        <v>667</v>
      </c>
      <c r="W52" s="67" t="s">
        <v>239</v>
      </c>
      <c r="X52" s="66" t="s">
        <v>272</v>
      </c>
      <c r="Y52" s="68" t="s">
        <v>344</v>
      </c>
      <c r="Z52" s="59" t="str">
        <f t="shared" si="0"/>
        <v xml:space="preserve">Nguyễn Văn </v>
      </c>
      <c r="AA52" s="78" t="s">
        <v>339</v>
      </c>
      <c r="AB52" s="15"/>
      <c r="AC52" s="15"/>
      <c r="AD52" s="15"/>
    </row>
    <row r="53" spans="1:242" s="25" customFormat="1" ht="63" x14ac:dyDescent="0.25">
      <c r="A53" s="65" t="s">
        <v>488</v>
      </c>
      <c r="B53" s="62" t="s">
        <v>142</v>
      </c>
      <c r="C53" s="78" t="s">
        <v>423</v>
      </c>
      <c r="D53" s="81" t="s">
        <v>372</v>
      </c>
      <c r="E53" s="71" t="s">
        <v>38</v>
      </c>
      <c r="F53" s="67" t="s">
        <v>145</v>
      </c>
      <c r="G53" s="68" t="s">
        <v>373</v>
      </c>
      <c r="H53" s="66" t="s">
        <v>458</v>
      </c>
      <c r="I53" s="67" t="s">
        <v>277</v>
      </c>
      <c r="J53" s="66" t="s">
        <v>374</v>
      </c>
      <c r="K53" s="66" t="s">
        <v>375</v>
      </c>
      <c r="L53" s="68" t="s">
        <v>417</v>
      </c>
      <c r="M53" s="59" t="s">
        <v>125</v>
      </c>
      <c r="N53" s="67" t="s">
        <v>376</v>
      </c>
      <c r="O53" s="68" t="s">
        <v>669</v>
      </c>
      <c r="P53" s="67" t="s">
        <v>670</v>
      </c>
      <c r="Q53" s="67" t="s">
        <v>60</v>
      </c>
      <c r="R53" s="68" t="s">
        <v>671</v>
      </c>
      <c r="S53" s="67" t="s">
        <v>670</v>
      </c>
      <c r="T53" s="67" t="s">
        <v>55</v>
      </c>
      <c r="U53" s="68" t="s">
        <v>672</v>
      </c>
      <c r="V53" s="67" t="s">
        <v>519</v>
      </c>
      <c r="W53" s="67" t="s">
        <v>239</v>
      </c>
      <c r="X53" s="66" t="s">
        <v>471</v>
      </c>
      <c r="Y53" s="68" t="s">
        <v>280</v>
      </c>
      <c r="Z53" s="59" t="str">
        <f t="shared" si="0"/>
        <v xml:space="preserve">Phạm Thị Kim </v>
      </c>
      <c r="AA53" s="78" t="s">
        <v>371</v>
      </c>
      <c r="AB53" s="15"/>
      <c r="AC53" s="15"/>
      <c r="AD53" s="15"/>
    </row>
    <row r="54" spans="1:242" s="25" customFormat="1" ht="87.75" customHeight="1" x14ac:dyDescent="0.25">
      <c r="A54" s="65" t="s">
        <v>489</v>
      </c>
      <c r="B54" s="62" t="s">
        <v>144</v>
      </c>
      <c r="C54" s="78" t="s">
        <v>420</v>
      </c>
      <c r="D54" s="81">
        <v>34790</v>
      </c>
      <c r="E54" s="71" t="s">
        <v>43</v>
      </c>
      <c r="F54" s="67" t="s">
        <v>57</v>
      </c>
      <c r="G54" s="68">
        <v>301537774</v>
      </c>
      <c r="H54" s="81" t="s">
        <v>369</v>
      </c>
      <c r="I54" s="67" t="s">
        <v>311</v>
      </c>
      <c r="J54" s="66" t="s">
        <v>370</v>
      </c>
      <c r="K54" s="66" t="s">
        <v>370</v>
      </c>
      <c r="L54" s="68">
        <v>966991660</v>
      </c>
      <c r="M54" s="59" t="s">
        <v>125</v>
      </c>
      <c r="N54" s="67" t="s">
        <v>88</v>
      </c>
      <c r="O54" s="68" t="s">
        <v>525</v>
      </c>
      <c r="P54" s="67" t="s">
        <v>521</v>
      </c>
      <c r="Q54" s="67" t="s">
        <v>60</v>
      </c>
      <c r="R54" s="68" t="s">
        <v>454</v>
      </c>
      <c r="S54" s="67" t="s">
        <v>521</v>
      </c>
      <c r="T54" s="67" t="s">
        <v>55</v>
      </c>
      <c r="U54" s="68" t="s">
        <v>673</v>
      </c>
      <c r="V54" s="67" t="s">
        <v>521</v>
      </c>
      <c r="W54" s="67" t="s">
        <v>239</v>
      </c>
      <c r="X54" s="66" t="s">
        <v>471</v>
      </c>
      <c r="Y54" s="68" t="s">
        <v>363</v>
      </c>
      <c r="Z54" s="59" t="str">
        <f t="shared" si="0"/>
        <v xml:space="preserve">Lê Quốc </v>
      </c>
      <c r="AA54" s="78" t="s">
        <v>368</v>
      </c>
      <c r="AB54" s="15"/>
      <c r="AC54" s="15"/>
      <c r="AD54" s="53"/>
      <c r="AE54" s="72"/>
      <c r="AF54" s="72"/>
      <c r="AG54" s="72"/>
      <c r="AH54" s="72"/>
      <c r="AI54" s="72"/>
      <c r="AJ54" s="72"/>
      <c r="AK54" s="72"/>
      <c r="AL54" s="72"/>
      <c r="AM54" s="72"/>
      <c r="AN54" s="72"/>
      <c r="AO54" s="72"/>
      <c r="AP54" s="72"/>
      <c r="AQ54" s="72"/>
      <c r="AR54" s="72"/>
      <c r="AS54" s="72"/>
      <c r="AT54" s="72"/>
      <c r="AU54" s="72"/>
      <c r="AV54" s="72"/>
      <c r="AW54" s="72"/>
      <c r="AX54" s="72"/>
      <c r="AY54" s="72"/>
      <c r="AZ54" s="72"/>
      <c r="BA54" s="72"/>
      <c r="BB54" s="72"/>
      <c r="BC54" s="72"/>
      <c r="BD54" s="72"/>
      <c r="BE54" s="72"/>
      <c r="BF54" s="72"/>
      <c r="BG54" s="72"/>
      <c r="BH54" s="72"/>
      <c r="BI54" s="72"/>
      <c r="BJ54" s="72"/>
      <c r="BK54" s="72"/>
      <c r="BL54" s="72"/>
      <c r="BM54" s="72"/>
      <c r="BN54" s="72"/>
      <c r="BO54" s="72"/>
      <c r="BP54" s="72"/>
      <c r="BQ54" s="72"/>
      <c r="BR54" s="72"/>
      <c r="BS54" s="72"/>
      <c r="BT54" s="72"/>
      <c r="BU54" s="72"/>
      <c r="BV54" s="72"/>
      <c r="BW54" s="72"/>
      <c r="BX54" s="72"/>
      <c r="BY54" s="72"/>
      <c r="BZ54" s="72"/>
      <c r="CA54" s="72"/>
      <c r="CB54" s="72"/>
      <c r="CC54" s="72"/>
      <c r="CD54" s="72"/>
      <c r="CE54" s="72"/>
      <c r="CF54" s="72"/>
      <c r="CG54" s="72"/>
      <c r="CH54" s="72"/>
      <c r="CI54" s="72"/>
      <c r="CJ54" s="72"/>
      <c r="CK54" s="72"/>
      <c r="CL54" s="72"/>
      <c r="CM54" s="72"/>
      <c r="CN54" s="72"/>
      <c r="CO54" s="72"/>
      <c r="CP54" s="72"/>
      <c r="CQ54" s="72"/>
      <c r="CR54" s="72"/>
      <c r="CS54" s="72"/>
      <c r="CT54" s="72"/>
      <c r="CU54" s="72"/>
      <c r="CV54" s="72"/>
      <c r="CW54" s="72"/>
      <c r="CX54" s="72"/>
      <c r="CY54" s="72"/>
      <c r="CZ54" s="72"/>
      <c r="DA54" s="72"/>
      <c r="DB54" s="72"/>
      <c r="DC54" s="72"/>
      <c r="DD54" s="72"/>
      <c r="DE54" s="72"/>
      <c r="DF54" s="72"/>
      <c r="DG54" s="72"/>
      <c r="DH54" s="72"/>
      <c r="DI54" s="72"/>
      <c r="DJ54" s="72"/>
      <c r="DK54" s="72"/>
      <c r="DL54" s="72"/>
      <c r="DM54" s="72"/>
      <c r="DN54" s="72"/>
      <c r="DO54" s="72"/>
      <c r="DP54" s="72"/>
      <c r="DQ54" s="72"/>
      <c r="DR54" s="72"/>
      <c r="DS54" s="72"/>
      <c r="DT54" s="72"/>
      <c r="DU54" s="72"/>
      <c r="DV54" s="72"/>
      <c r="DW54" s="72"/>
      <c r="DX54" s="72"/>
      <c r="DY54" s="72"/>
      <c r="DZ54" s="72"/>
      <c r="EA54" s="72"/>
      <c r="EB54" s="72"/>
      <c r="EC54" s="72"/>
      <c r="ED54" s="72"/>
      <c r="EE54" s="72"/>
      <c r="EF54" s="72"/>
      <c r="EG54" s="72"/>
      <c r="EH54" s="72"/>
      <c r="EI54" s="72"/>
      <c r="EJ54" s="72"/>
      <c r="EK54" s="72"/>
      <c r="EL54" s="72"/>
      <c r="EM54" s="72"/>
      <c r="EN54" s="72"/>
      <c r="EO54" s="72"/>
      <c r="EP54" s="72"/>
      <c r="EQ54" s="72"/>
      <c r="ER54" s="72"/>
      <c r="ES54" s="72"/>
      <c r="ET54" s="72"/>
      <c r="EU54" s="72"/>
      <c r="EV54" s="72"/>
      <c r="EW54" s="72"/>
      <c r="EX54" s="72"/>
      <c r="EY54" s="72"/>
      <c r="EZ54" s="72"/>
      <c r="FA54" s="72"/>
      <c r="FB54" s="72"/>
      <c r="FC54" s="72"/>
      <c r="FD54" s="72"/>
      <c r="FE54" s="72"/>
      <c r="FF54" s="72"/>
      <c r="FG54" s="72"/>
      <c r="FH54" s="72"/>
      <c r="FI54" s="72"/>
      <c r="FJ54" s="72"/>
      <c r="FK54" s="72"/>
      <c r="FL54" s="72"/>
      <c r="FM54" s="72"/>
      <c r="FN54" s="72"/>
      <c r="FO54" s="72"/>
      <c r="FP54" s="72"/>
      <c r="FQ54" s="72"/>
      <c r="FR54" s="72"/>
      <c r="FS54" s="72"/>
      <c r="FT54" s="72"/>
      <c r="FU54" s="72"/>
      <c r="FV54" s="72"/>
      <c r="FW54" s="72"/>
      <c r="FX54" s="72"/>
      <c r="FY54" s="72"/>
      <c r="FZ54" s="72"/>
      <c r="GA54" s="72"/>
      <c r="GB54" s="72"/>
      <c r="GC54" s="72"/>
      <c r="GD54" s="72"/>
      <c r="GE54" s="72"/>
      <c r="GF54" s="72"/>
      <c r="GG54" s="72"/>
      <c r="GH54" s="72"/>
      <c r="GI54" s="72"/>
      <c r="GJ54" s="72"/>
      <c r="GK54" s="72"/>
      <c r="GL54" s="72"/>
      <c r="GM54" s="72"/>
      <c r="GN54" s="72"/>
      <c r="GO54" s="72"/>
      <c r="GP54" s="72"/>
      <c r="GQ54" s="72"/>
      <c r="GR54" s="72"/>
      <c r="GS54" s="72"/>
      <c r="GT54" s="72"/>
      <c r="GU54" s="72"/>
      <c r="GV54" s="72"/>
      <c r="GW54" s="72"/>
      <c r="GX54" s="72"/>
      <c r="GY54" s="72"/>
      <c r="GZ54" s="72"/>
      <c r="HA54" s="72"/>
      <c r="HB54" s="72"/>
      <c r="HC54" s="72"/>
      <c r="HD54" s="72"/>
      <c r="HE54" s="72"/>
      <c r="HF54" s="72"/>
      <c r="HG54" s="72"/>
      <c r="HH54" s="72"/>
      <c r="HI54" s="72"/>
      <c r="HJ54" s="72"/>
      <c r="HK54" s="72"/>
      <c r="HL54" s="72"/>
      <c r="HM54" s="72"/>
      <c r="HN54" s="72"/>
      <c r="HO54" s="72"/>
      <c r="HP54" s="72"/>
      <c r="HQ54" s="72"/>
      <c r="HR54" s="72"/>
      <c r="HS54" s="72"/>
      <c r="HT54" s="72"/>
      <c r="HU54" s="72"/>
      <c r="HV54" s="72"/>
      <c r="HW54" s="72"/>
      <c r="HX54" s="72"/>
      <c r="HY54" s="72"/>
      <c r="HZ54" s="72"/>
      <c r="IA54" s="72"/>
      <c r="IB54" s="72"/>
      <c r="IC54" s="72"/>
      <c r="ID54" s="72"/>
      <c r="IE54" s="72"/>
      <c r="IF54" s="72"/>
      <c r="IG54" s="72"/>
      <c r="IH54" s="72"/>
    </row>
    <row r="58" spans="1:242" x14ac:dyDescent="0.25">
      <c r="D58" s="251" t="s">
        <v>684</v>
      </c>
      <c r="E58" s="251"/>
      <c r="F58" s="251"/>
      <c r="G58" s="251"/>
      <c r="H58" s="44"/>
      <c r="I58" s="44"/>
      <c r="J58" s="43"/>
      <c r="K58" s="245" t="s">
        <v>34</v>
      </c>
      <c r="L58" s="245"/>
      <c r="M58" s="245"/>
      <c r="N58" s="245" t="s">
        <v>35</v>
      </c>
      <c r="O58" s="245"/>
      <c r="P58" s="245"/>
      <c r="Q58" s="245"/>
      <c r="R58" s="44"/>
      <c r="S58" s="44"/>
      <c r="T58" s="250" t="s">
        <v>506</v>
      </c>
      <c r="U58" s="250"/>
      <c r="V58" s="250"/>
      <c r="W58" s="250"/>
    </row>
    <row r="59" spans="1:242" ht="31.5" x14ac:dyDescent="0.25">
      <c r="D59" s="96" t="s">
        <v>490</v>
      </c>
      <c r="E59" s="256">
        <f>COUNTIF($M$10:$M$54,"Tiến sĩ")</f>
        <v>0</v>
      </c>
      <c r="F59" s="256"/>
      <c r="G59" s="256"/>
      <c r="H59" s="95"/>
      <c r="I59" s="95"/>
      <c r="J59" s="96"/>
      <c r="K59" s="95" t="s">
        <v>83</v>
      </c>
      <c r="L59" s="96"/>
      <c r="M59" s="96">
        <f>COUNTIF($Q$10:$Q$54,"ThS")</f>
        <v>0</v>
      </c>
      <c r="N59" s="15" t="s">
        <v>690</v>
      </c>
      <c r="O59" s="95"/>
      <c r="P59" s="97"/>
      <c r="Q59" s="95"/>
      <c r="R59" s="95"/>
      <c r="S59" s="97"/>
      <c r="T59" s="257">
        <f>COUNTIF($AB$10:$AB$54,"x")</f>
        <v>2</v>
      </c>
      <c r="U59" s="257"/>
      <c r="V59" s="257"/>
      <c r="W59" s="257"/>
    </row>
    <row r="60" spans="1:242" ht="31.5" x14ac:dyDescent="0.25">
      <c r="D60" s="96" t="s">
        <v>83</v>
      </c>
      <c r="E60" s="256">
        <f>COUNTIF($M$10:$M$54,"Thạc sĩ ")</f>
        <v>10</v>
      </c>
      <c r="F60" s="256"/>
      <c r="G60" s="256"/>
      <c r="H60" s="95"/>
      <c r="I60" s="95"/>
      <c r="J60" s="96"/>
      <c r="K60" s="95" t="s">
        <v>125</v>
      </c>
      <c r="L60" s="96"/>
      <c r="M60" s="96">
        <f>COUNTIF($Q$10:$Q$54,"ĐH")</f>
        <v>0</v>
      </c>
      <c r="N60" s="15" t="s">
        <v>689</v>
      </c>
      <c r="O60" s="95"/>
      <c r="P60" s="97"/>
      <c r="Q60" s="95"/>
      <c r="R60" s="95"/>
      <c r="S60" s="97"/>
      <c r="T60" s="258"/>
      <c r="U60" s="258"/>
      <c r="V60" s="258"/>
      <c r="W60" s="258"/>
    </row>
    <row r="61" spans="1:242" ht="31.5" x14ac:dyDescent="0.25">
      <c r="D61" s="96" t="s">
        <v>125</v>
      </c>
      <c r="E61" s="256">
        <f>COUNTIF($M$10:$M$54,"Đại học")</f>
        <v>34</v>
      </c>
      <c r="F61" s="256"/>
      <c r="G61" s="256"/>
      <c r="H61" s="95"/>
      <c r="I61" s="95"/>
      <c r="J61" s="96"/>
      <c r="K61" s="95" t="s">
        <v>143</v>
      </c>
      <c r="L61" s="96"/>
      <c r="M61" s="96">
        <f>COUNTIF($Q$10:$Q$54,"IC3")</f>
        <v>0</v>
      </c>
      <c r="N61" s="15" t="s">
        <v>691</v>
      </c>
      <c r="O61" s="95"/>
      <c r="P61" s="97"/>
      <c r="Q61" s="95"/>
      <c r="R61" s="95"/>
      <c r="S61" s="97"/>
      <c r="T61" s="258"/>
      <c r="U61" s="258"/>
      <c r="V61" s="258"/>
      <c r="W61" s="258"/>
    </row>
    <row r="62" spans="1:242" x14ac:dyDescent="0.25">
      <c r="D62" s="95"/>
      <c r="E62" s="257"/>
      <c r="F62" s="257"/>
      <c r="G62" s="257"/>
      <c r="H62" s="95"/>
      <c r="I62" s="95"/>
      <c r="J62" s="96"/>
      <c r="K62" s="95" t="s">
        <v>60</v>
      </c>
      <c r="L62" s="96"/>
      <c r="M62" s="96">
        <f>COUNTIF($Q$10:$Q$54,"A")</f>
        <v>14</v>
      </c>
      <c r="N62" s="95" t="s">
        <v>125</v>
      </c>
      <c r="O62" s="95"/>
      <c r="P62" s="97"/>
      <c r="Q62" s="95">
        <f>COUNTIF($T$10:$T$54,"ĐH")</f>
        <v>0</v>
      </c>
      <c r="R62" s="95"/>
      <c r="S62" s="97"/>
      <c r="T62" s="258"/>
      <c r="U62" s="258"/>
      <c r="V62" s="258"/>
      <c r="W62" s="258"/>
    </row>
    <row r="63" spans="1:242" x14ac:dyDescent="0.25">
      <c r="D63" s="95"/>
      <c r="E63" s="257"/>
      <c r="F63" s="257"/>
      <c r="G63" s="257"/>
      <c r="H63" s="95"/>
      <c r="I63" s="95"/>
      <c r="J63" s="96"/>
      <c r="K63" s="95" t="s">
        <v>55</v>
      </c>
      <c r="L63" s="96"/>
      <c r="M63" s="96">
        <f>COUNTIF($Q$10:$Q$54,"B")</f>
        <v>11</v>
      </c>
      <c r="N63" s="95" t="s">
        <v>119</v>
      </c>
      <c r="O63" s="95"/>
      <c r="P63" s="97"/>
      <c r="Q63" s="95">
        <f>COUNTIF($T$10:$T$54,"C")</f>
        <v>1</v>
      </c>
      <c r="R63" s="95"/>
      <c r="S63" s="97"/>
      <c r="T63" s="258"/>
      <c r="U63" s="258"/>
      <c r="V63" s="258"/>
      <c r="W63" s="258"/>
    </row>
    <row r="64" spans="1:242" x14ac:dyDescent="0.25">
      <c r="D64" s="95"/>
      <c r="E64" s="257"/>
      <c r="F64" s="257"/>
      <c r="G64" s="257"/>
      <c r="H64" s="95"/>
      <c r="I64" s="95"/>
      <c r="J64" s="96"/>
      <c r="K64" s="95" t="s">
        <v>682</v>
      </c>
      <c r="L64" s="96"/>
      <c r="M64" s="96">
        <f>COUNTIF($Q$10:$Q$54,"Ứng dụng  CNTT cơ bản")</f>
        <v>5</v>
      </c>
      <c r="N64" s="95" t="s">
        <v>151</v>
      </c>
      <c r="O64" s="95"/>
      <c r="P64" s="97"/>
      <c r="Q64" s="95">
        <f>COUNTIF($T$10:$T$54,"B2.1")</f>
        <v>0</v>
      </c>
      <c r="R64" s="95"/>
      <c r="S64" s="97"/>
      <c r="T64" s="258"/>
      <c r="U64" s="258"/>
      <c r="V64" s="258"/>
      <c r="W64" s="258"/>
    </row>
    <row r="65" spans="4:23" x14ac:dyDescent="0.25">
      <c r="D65" s="95"/>
      <c r="E65" s="257"/>
      <c r="F65" s="257"/>
      <c r="G65" s="257"/>
      <c r="H65" s="95"/>
      <c r="I65" s="95"/>
      <c r="J65" s="96"/>
      <c r="K65" s="95" t="s">
        <v>686</v>
      </c>
      <c r="L65" s="96"/>
      <c r="M65" s="96">
        <f>COUNTIF($Q$10:$Q$54,"Ứng dụng CNTT nâng cao")</f>
        <v>1</v>
      </c>
      <c r="N65" s="96" t="s">
        <v>688</v>
      </c>
      <c r="O65" s="95"/>
      <c r="P65" s="97"/>
      <c r="Q65" s="95">
        <f>COUNTIF($T$10:$T$54,"B2")</f>
        <v>0</v>
      </c>
      <c r="R65" s="95"/>
      <c r="S65" s="97"/>
      <c r="T65" s="258"/>
      <c r="U65" s="258"/>
      <c r="V65" s="258"/>
      <c r="W65" s="258"/>
    </row>
    <row r="66" spans="4:23" x14ac:dyDescent="0.25">
      <c r="D66" s="95"/>
      <c r="E66" s="257"/>
      <c r="F66" s="257"/>
      <c r="G66" s="257"/>
      <c r="H66" s="95"/>
      <c r="I66" s="95"/>
      <c r="J66" s="96"/>
      <c r="K66" s="95" t="s">
        <v>683</v>
      </c>
      <c r="L66" s="96"/>
      <c r="M66" s="96">
        <f>COUNTIF($Q$10:$Q$54,"VP")</f>
        <v>1</v>
      </c>
      <c r="N66" s="95" t="s">
        <v>45</v>
      </c>
      <c r="O66" s="95"/>
      <c r="P66" s="97"/>
      <c r="Q66" s="95">
        <f>COUNTIF($T$10:$T$54,"B1")</f>
        <v>2</v>
      </c>
      <c r="R66" s="95"/>
      <c r="S66" s="97"/>
      <c r="T66" s="258"/>
      <c r="U66" s="258"/>
      <c r="V66" s="258"/>
      <c r="W66" s="258"/>
    </row>
    <row r="67" spans="4:23" x14ac:dyDescent="0.25">
      <c r="D67" s="95"/>
      <c r="E67" s="257"/>
      <c r="F67" s="257"/>
      <c r="G67" s="257"/>
      <c r="H67" s="95"/>
      <c r="I67" s="95"/>
      <c r="J67" s="96"/>
      <c r="K67" s="95" t="s">
        <v>231</v>
      </c>
      <c r="L67" s="96"/>
      <c r="M67" s="96">
        <f>COUNTIF($Q$10:$Q$54,"Autocad căn bản")</f>
        <v>0</v>
      </c>
      <c r="N67" s="96" t="s">
        <v>131</v>
      </c>
      <c r="O67" s="95"/>
      <c r="P67" s="95"/>
      <c r="Q67" s="95">
        <f>COUNTIF($T$10:$T$54,"A2")</f>
        <v>1</v>
      </c>
      <c r="R67" s="95"/>
      <c r="S67" s="97"/>
      <c r="T67" s="258"/>
      <c r="U67" s="258"/>
      <c r="V67" s="258"/>
      <c r="W67" s="258"/>
    </row>
    <row r="68" spans="4:23" x14ac:dyDescent="0.25">
      <c r="D68" s="95"/>
      <c r="E68" s="257"/>
      <c r="F68" s="257"/>
      <c r="G68" s="257"/>
      <c r="H68" s="95"/>
      <c r="I68" s="95"/>
      <c r="J68" s="96"/>
      <c r="K68" s="96" t="s">
        <v>234</v>
      </c>
      <c r="L68" s="96"/>
      <c r="M68" s="96">
        <f>COUNTIF($Q$10:$Q$54,"Kỹ thuật viên")</f>
        <v>0</v>
      </c>
      <c r="N68" s="95" t="s">
        <v>55</v>
      </c>
      <c r="O68" s="95"/>
      <c r="P68" s="95"/>
      <c r="Q68" s="95">
        <f>COUNTIF($T$10:$T$54,"B")</f>
        <v>27</v>
      </c>
      <c r="R68" s="95"/>
      <c r="S68" s="97"/>
      <c r="T68" s="258"/>
      <c r="U68" s="258"/>
      <c r="V68" s="258"/>
      <c r="W68" s="258"/>
    </row>
    <row r="69" spans="4:23" ht="33" x14ac:dyDescent="0.25">
      <c r="D69" s="91"/>
      <c r="E69" s="259"/>
      <c r="F69" s="259"/>
      <c r="G69" s="259"/>
      <c r="H69" s="91"/>
      <c r="I69" s="91"/>
      <c r="J69" s="89"/>
      <c r="K69" s="13" t="s">
        <v>461</v>
      </c>
      <c r="L69" s="89"/>
      <c r="M69" s="96">
        <f>COUNTIF($Q$10:$Q$54,"UD CNTT trong dạy học")</f>
        <v>1</v>
      </c>
      <c r="N69" s="95" t="s">
        <v>60</v>
      </c>
      <c r="O69" s="91"/>
      <c r="P69" s="91"/>
      <c r="Q69" s="95">
        <f>COUNTIF($T$10:$T$54,"A")</f>
        <v>2</v>
      </c>
      <c r="R69" s="91"/>
      <c r="S69" s="91"/>
      <c r="T69" s="260"/>
      <c r="U69" s="260"/>
      <c r="V69" s="260"/>
      <c r="W69" s="260"/>
    </row>
    <row r="70" spans="4:23" x14ac:dyDescent="0.25">
      <c r="D70" s="91"/>
      <c r="E70" s="264"/>
      <c r="F70" s="265"/>
      <c r="G70" s="266"/>
      <c r="H70" s="91"/>
      <c r="I70" s="91"/>
      <c r="J70" s="89"/>
      <c r="K70" s="89"/>
      <c r="L70" s="89"/>
      <c r="M70" s="92"/>
      <c r="N70" s="96" t="s">
        <v>198</v>
      </c>
      <c r="O70" s="91"/>
      <c r="P70" s="91"/>
      <c r="Q70" s="89">
        <v>1</v>
      </c>
      <c r="R70" s="91"/>
      <c r="S70" s="91"/>
      <c r="T70" s="261"/>
      <c r="U70" s="262"/>
      <c r="V70" s="262"/>
      <c r="W70" s="263"/>
    </row>
  </sheetData>
  <autoFilter ref="A9:IH54"/>
  <mergeCells count="54">
    <mergeCell ref="E68:G68"/>
    <mergeCell ref="T68:W68"/>
    <mergeCell ref="E69:G69"/>
    <mergeCell ref="T69:W69"/>
    <mergeCell ref="T70:W70"/>
    <mergeCell ref="E70:G70"/>
    <mergeCell ref="E65:G65"/>
    <mergeCell ref="T65:W65"/>
    <mergeCell ref="E66:G66"/>
    <mergeCell ref="T66:W66"/>
    <mergeCell ref="E67:G67"/>
    <mergeCell ref="T67:W67"/>
    <mergeCell ref="E62:G62"/>
    <mergeCell ref="T62:W62"/>
    <mergeCell ref="E63:G63"/>
    <mergeCell ref="T63:W63"/>
    <mergeCell ref="E64:G64"/>
    <mergeCell ref="T64:W64"/>
    <mergeCell ref="E59:G59"/>
    <mergeCell ref="T59:W59"/>
    <mergeCell ref="E60:G60"/>
    <mergeCell ref="T60:W60"/>
    <mergeCell ref="E61:G61"/>
    <mergeCell ref="T61:W61"/>
    <mergeCell ref="AC7:AC8"/>
    <mergeCell ref="AD7:AD8"/>
    <mergeCell ref="D58:G58"/>
    <mergeCell ref="K58:M58"/>
    <mergeCell ref="N58:Q58"/>
    <mergeCell ref="T58:W58"/>
    <mergeCell ref="M7:W7"/>
    <mergeCell ref="X7:X8"/>
    <mergeCell ref="Y7:Y8"/>
    <mergeCell ref="Z7:Z8"/>
    <mergeCell ref="AA7:AA8"/>
    <mergeCell ref="AB7:AB8"/>
    <mergeCell ref="G7:G8"/>
    <mergeCell ref="H7:H8"/>
    <mergeCell ref="I7:I8"/>
    <mergeCell ref="J7:J8"/>
    <mergeCell ref="K7:K8"/>
    <mergeCell ref="L7:L8"/>
    <mergeCell ref="A7:A8"/>
    <mergeCell ref="B7:B8"/>
    <mergeCell ref="C7:C8"/>
    <mergeCell ref="D7:D8"/>
    <mergeCell ref="E7:E8"/>
    <mergeCell ref="F7:F8"/>
    <mergeCell ref="A5:AB5"/>
    <mergeCell ref="A1:H1"/>
    <mergeCell ref="Q1:AB1"/>
    <mergeCell ref="A2:H2"/>
    <mergeCell ref="Q2:AB2"/>
    <mergeCell ref="A3:H3"/>
  </mergeCells>
  <pageMargins left="0.24" right="0.2" top="0.39" bottom="0.38" header="0.3" footer="0.17"/>
  <pageSetup paperSize="9"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Y191"/>
  <sheetViews>
    <sheetView topLeftCell="A148" workbookViewId="0">
      <selection sqref="A1:IV65536"/>
    </sheetView>
  </sheetViews>
  <sheetFormatPr defaultColWidth="9.140625" defaultRowHeight="16.5" x14ac:dyDescent="0.25"/>
  <cols>
    <col min="1" max="1" width="5.5703125" style="16" bestFit="1" customWidth="1"/>
    <col min="2" max="2" width="4.28515625" style="18" hidden="1" customWidth="1"/>
    <col min="3" max="3" width="17.42578125" style="17" customWidth="1"/>
    <col min="4" max="4" width="13" style="29" customWidth="1"/>
    <col min="5" max="5" width="6.85546875" style="18" customWidth="1"/>
    <col min="6" max="6" width="8.28515625" style="18" hidden="1" customWidth="1"/>
    <col min="7" max="8" width="11.28515625" style="29" hidden="1" customWidth="1"/>
    <col min="9" max="9" width="9.5703125" style="29" hidden="1" customWidth="1"/>
    <col min="10" max="10" width="16.140625" style="18" hidden="1" customWidth="1"/>
    <col min="11" max="11" width="17.140625" style="18" hidden="1" customWidth="1"/>
    <col min="12" max="12" width="13.42578125" style="18" hidden="1" customWidth="1"/>
    <col min="13" max="13" width="9.140625" style="19" customWidth="1"/>
    <col min="14" max="14" width="17.5703125" style="18" customWidth="1"/>
    <col min="15" max="16" width="13.7109375" style="29" hidden="1" customWidth="1"/>
    <col min="17" max="17" width="7.85546875" style="18" customWidth="1"/>
    <col min="18" max="18" width="13.28515625" style="29" customWidth="1"/>
    <col min="19" max="19" width="12.28515625" style="29" customWidth="1"/>
    <col min="20" max="20" width="7.5703125" style="29" customWidth="1"/>
    <col min="21" max="21" width="11.7109375" style="29" bestFit="1" customWidth="1"/>
    <col min="22" max="22" width="14.140625" style="29" customWidth="1"/>
    <col min="23" max="23" width="12" style="18" customWidth="1"/>
    <col min="24" max="24" width="12.85546875" style="18" hidden="1" customWidth="1"/>
    <col min="25" max="25" width="13.140625" style="18" hidden="1" customWidth="1"/>
    <col min="26" max="26" width="13.7109375" style="70" hidden="1" customWidth="1"/>
    <col min="27" max="27" width="13.85546875" style="18" hidden="1" customWidth="1"/>
    <col min="28" max="28" width="14.140625" style="18" hidden="1" customWidth="1"/>
    <col min="29" max="29" width="22.85546875" style="20" customWidth="1"/>
    <col min="30" max="30" width="20.85546875" style="18" customWidth="1"/>
    <col min="31" max="16384" width="9.140625" style="16"/>
  </cols>
  <sheetData>
    <row r="1" spans="1:228" s="4" customFormat="1" x14ac:dyDescent="0.25">
      <c r="A1" s="240" t="s">
        <v>16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"/>
      <c r="O1" s="34"/>
      <c r="P1" s="34"/>
      <c r="Q1" s="238" t="s">
        <v>17</v>
      </c>
      <c r="R1" s="238"/>
      <c r="S1" s="238"/>
      <c r="T1" s="238"/>
      <c r="U1" s="238"/>
      <c r="V1" s="238"/>
      <c r="W1" s="238"/>
      <c r="X1" s="238"/>
      <c r="Y1" s="238"/>
      <c r="Z1" s="238"/>
      <c r="AA1" s="238"/>
      <c r="AB1" s="238"/>
      <c r="AC1" s="238"/>
      <c r="AD1" s="238"/>
    </row>
    <row r="2" spans="1:228" s="4" customFormat="1" x14ac:dyDescent="0.25">
      <c r="A2" s="242" t="s">
        <v>18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"/>
      <c r="O2" s="34"/>
      <c r="P2" s="34"/>
      <c r="Q2" s="238" t="s">
        <v>19</v>
      </c>
      <c r="R2" s="238"/>
      <c r="S2" s="238"/>
      <c r="T2" s="238"/>
      <c r="U2" s="238"/>
      <c r="V2" s="238"/>
      <c r="W2" s="238"/>
      <c r="X2" s="238"/>
      <c r="Y2" s="238"/>
      <c r="Z2" s="238"/>
      <c r="AA2" s="238"/>
      <c r="AB2" s="238"/>
      <c r="AC2" s="238"/>
      <c r="AD2" s="238"/>
    </row>
    <row r="3" spans="1:228" s="4" customFormat="1" x14ac:dyDescent="0.25">
      <c r="A3" s="242" t="s">
        <v>20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5"/>
      <c r="O3" s="35"/>
      <c r="P3" s="35"/>
      <c r="Q3" s="5"/>
      <c r="R3" s="35"/>
      <c r="S3" s="35"/>
      <c r="T3" s="35"/>
      <c r="U3" s="35"/>
      <c r="V3" s="35"/>
      <c r="W3" s="5"/>
      <c r="X3" s="5"/>
      <c r="Y3" s="5"/>
      <c r="Z3" s="74"/>
      <c r="AA3" s="5"/>
      <c r="AB3" s="5"/>
      <c r="AC3" s="3"/>
      <c r="AD3" s="1"/>
    </row>
    <row r="4" spans="1:228" s="4" customFormat="1" x14ac:dyDescent="0.25">
      <c r="A4" s="7"/>
      <c r="B4" s="30"/>
      <c r="C4" s="8"/>
      <c r="D4" s="24"/>
      <c r="E4" s="1"/>
      <c r="F4" s="1"/>
      <c r="G4" s="24"/>
      <c r="H4" s="24"/>
      <c r="I4" s="24"/>
      <c r="J4" s="1"/>
      <c r="K4" s="1"/>
      <c r="L4" s="1"/>
      <c r="M4" s="9"/>
      <c r="N4" s="1"/>
      <c r="O4" s="24"/>
      <c r="P4" s="24"/>
      <c r="Q4" s="1"/>
      <c r="R4" s="24"/>
      <c r="S4" s="24"/>
      <c r="T4" s="24"/>
      <c r="U4" s="24"/>
      <c r="V4" s="24"/>
      <c r="W4" s="1"/>
      <c r="X4" s="1"/>
      <c r="Y4" s="1"/>
      <c r="Z4" s="75"/>
      <c r="AA4" s="1"/>
      <c r="AB4" s="1"/>
      <c r="AC4" s="3"/>
      <c r="AD4" s="1"/>
    </row>
    <row r="5" spans="1:228" s="4" customFormat="1" ht="46.5" customHeight="1" x14ac:dyDescent="0.25">
      <c r="A5" s="267" t="s">
        <v>692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67"/>
    </row>
    <row r="6" spans="1:228" s="4" customFormat="1" x14ac:dyDescent="0.25">
      <c r="A6" s="11"/>
      <c r="B6" s="31"/>
      <c r="C6" s="8"/>
      <c r="D6" s="24"/>
      <c r="E6" s="1"/>
      <c r="F6" s="1"/>
      <c r="G6" s="24"/>
      <c r="H6" s="24"/>
      <c r="I6" s="24"/>
      <c r="J6" s="1"/>
      <c r="K6" s="1"/>
      <c r="L6" s="1"/>
      <c r="M6" s="9"/>
      <c r="N6" s="1"/>
      <c r="O6" s="24"/>
      <c r="P6" s="24"/>
      <c r="Q6" s="1"/>
      <c r="R6" s="24"/>
      <c r="S6" s="24"/>
      <c r="T6" s="24"/>
      <c r="U6" s="24"/>
      <c r="V6" s="24"/>
      <c r="W6" s="1"/>
      <c r="X6" s="1"/>
      <c r="Y6" s="1"/>
      <c r="Z6" s="75"/>
      <c r="AA6" s="1"/>
      <c r="AB6" s="1"/>
      <c r="AC6" s="3"/>
      <c r="AD6" s="1"/>
    </row>
    <row r="7" spans="1:228" s="4" customFormat="1" ht="16.5" customHeight="1" x14ac:dyDescent="0.25">
      <c r="A7" s="271" t="s">
        <v>0</v>
      </c>
      <c r="B7" s="271" t="s">
        <v>226</v>
      </c>
      <c r="C7" s="269" t="s">
        <v>440</v>
      </c>
      <c r="D7" s="268" t="s">
        <v>21</v>
      </c>
      <c r="E7" s="269" t="s">
        <v>22</v>
      </c>
      <c r="F7" s="269" t="s">
        <v>23</v>
      </c>
      <c r="G7" s="268" t="s">
        <v>225</v>
      </c>
      <c r="H7" s="268" t="s">
        <v>30</v>
      </c>
      <c r="I7" s="268" t="s">
        <v>31</v>
      </c>
      <c r="J7" s="269" t="s">
        <v>24</v>
      </c>
      <c r="K7" s="269" t="s">
        <v>25</v>
      </c>
      <c r="L7" s="269" t="s">
        <v>26</v>
      </c>
      <c r="M7" s="270" t="s">
        <v>27</v>
      </c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69" t="s">
        <v>28</v>
      </c>
      <c r="Y7" s="269" t="s">
        <v>29</v>
      </c>
      <c r="Z7" s="275" t="s">
        <v>492</v>
      </c>
      <c r="AA7" s="269" t="s">
        <v>493</v>
      </c>
      <c r="AB7" s="269" t="s">
        <v>506</v>
      </c>
      <c r="AC7" s="269" t="s">
        <v>506</v>
      </c>
      <c r="AD7" s="269" t="s">
        <v>508</v>
      </c>
    </row>
    <row r="8" spans="1:228" s="4" customFormat="1" ht="33" x14ac:dyDescent="0.25">
      <c r="A8" s="271"/>
      <c r="B8" s="271"/>
      <c r="C8" s="269"/>
      <c r="D8" s="272"/>
      <c r="E8" s="269"/>
      <c r="F8" s="269"/>
      <c r="G8" s="268"/>
      <c r="H8" s="268"/>
      <c r="I8" s="268"/>
      <c r="J8" s="270"/>
      <c r="K8" s="270"/>
      <c r="L8" s="270"/>
      <c r="M8" s="99" t="s">
        <v>32</v>
      </c>
      <c r="N8" s="99" t="s">
        <v>33</v>
      </c>
      <c r="O8" s="100" t="s">
        <v>30</v>
      </c>
      <c r="P8" s="100" t="s">
        <v>509</v>
      </c>
      <c r="Q8" s="99" t="s">
        <v>34</v>
      </c>
      <c r="R8" s="100" t="s">
        <v>30</v>
      </c>
      <c r="S8" s="100" t="s">
        <v>509</v>
      </c>
      <c r="T8" s="100" t="s">
        <v>35</v>
      </c>
      <c r="U8" s="100" t="s">
        <v>30</v>
      </c>
      <c r="V8" s="100" t="s">
        <v>509</v>
      </c>
      <c r="W8" s="99" t="s">
        <v>36</v>
      </c>
      <c r="X8" s="269"/>
      <c r="Y8" s="269"/>
      <c r="Z8" s="275"/>
      <c r="AA8" s="269"/>
      <c r="AB8" s="269"/>
      <c r="AC8" s="270"/>
      <c r="AD8" s="269"/>
    </row>
    <row r="9" spans="1:228" s="109" customFormat="1" ht="15.75" x14ac:dyDescent="0.25">
      <c r="A9" s="101"/>
      <c r="B9" s="102" t="s">
        <v>1</v>
      </c>
      <c r="C9" s="37" t="s">
        <v>2</v>
      </c>
      <c r="D9" s="103" t="s">
        <v>3</v>
      </c>
      <c r="E9" s="37" t="s">
        <v>4</v>
      </c>
      <c r="F9" s="104"/>
      <c r="G9" s="105" t="s">
        <v>5</v>
      </c>
      <c r="H9" s="104"/>
      <c r="I9" s="104"/>
      <c r="J9" s="106"/>
      <c r="K9" s="107" t="s">
        <v>7</v>
      </c>
      <c r="L9" s="106"/>
      <c r="M9" s="37" t="s">
        <v>5</v>
      </c>
      <c r="N9" s="37" t="s">
        <v>7</v>
      </c>
      <c r="O9" s="105"/>
      <c r="P9" s="105"/>
      <c r="Q9" s="37" t="s">
        <v>8</v>
      </c>
      <c r="R9" s="105"/>
      <c r="S9" s="105"/>
      <c r="T9" s="37" t="s">
        <v>9</v>
      </c>
      <c r="U9" s="104"/>
      <c r="V9" s="104"/>
      <c r="W9" s="37" t="s">
        <v>10</v>
      </c>
      <c r="X9" s="104">
        <v>12</v>
      </c>
      <c r="Y9" s="104">
        <v>13</v>
      </c>
      <c r="Z9" s="108"/>
      <c r="AA9" s="104"/>
      <c r="AB9" s="104"/>
      <c r="AC9" s="103" t="s">
        <v>11</v>
      </c>
      <c r="AD9" s="103" t="s">
        <v>12</v>
      </c>
    </row>
    <row r="10" spans="1:228" s="4" customFormat="1" x14ac:dyDescent="0.25">
      <c r="A10" s="110"/>
      <c r="B10" s="111"/>
      <c r="C10" s="112" t="s">
        <v>693</v>
      </c>
      <c r="D10" s="107"/>
      <c r="E10" s="113"/>
      <c r="F10" s="114"/>
      <c r="G10" s="105"/>
      <c r="H10" s="104"/>
      <c r="I10" s="104"/>
      <c r="J10" s="115"/>
      <c r="K10" s="116"/>
      <c r="L10" s="115"/>
      <c r="M10" s="113"/>
      <c r="N10" s="113"/>
      <c r="O10" s="105"/>
      <c r="P10" s="105"/>
      <c r="Q10" s="113"/>
      <c r="R10" s="105"/>
      <c r="S10" s="105"/>
      <c r="T10" s="104"/>
      <c r="U10" s="104"/>
      <c r="V10" s="104"/>
      <c r="W10" s="114"/>
      <c r="X10" s="114"/>
      <c r="Y10" s="114"/>
      <c r="Z10" s="117"/>
      <c r="AA10" s="114"/>
      <c r="AB10" s="114"/>
      <c r="AC10" s="118"/>
      <c r="AD10" s="119"/>
    </row>
    <row r="11" spans="1:228" s="127" customFormat="1" ht="77.25" customHeight="1" x14ac:dyDescent="0.25">
      <c r="A11" s="68" t="s">
        <v>1</v>
      </c>
      <c r="B11" s="68" t="s">
        <v>1</v>
      </c>
      <c r="C11" s="120" t="s">
        <v>694</v>
      </c>
      <c r="D11" s="121">
        <v>23012</v>
      </c>
      <c r="E11" s="122" t="s">
        <v>43</v>
      </c>
      <c r="F11" s="123" t="s">
        <v>695</v>
      </c>
      <c r="G11" s="124" t="s">
        <v>696</v>
      </c>
      <c r="H11" s="121" t="s">
        <v>697</v>
      </c>
      <c r="I11" s="123" t="s">
        <v>698</v>
      </c>
      <c r="J11" s="123" t="s">
        <v>699</v>
      </c>
      <c r="K11" s="123" t="s">
        <v>699</v>
      </c>
      <c r="L11" s="124" t="s">
        <v>700</v>
      </c>
      <c r="M11" s="68" t="s">
        <v>125</v>
      </c>
      <c r="N11" s="123" t="s">
        <v>701</v>
      </c>
      <c r="O11" s="125">
        <v>33140</v>
      </c>
      <c r="P11" s="67" t="s">
        <v>510</v>
      </c>
      <c r="Q11" s="67" t="s">
        <v>515</v>
      </c>
      <c r="R11" s="125">
        <v>1997</v>
      </c>
      <c r="S11" s="123" t="s">
        <v>702</v>
      </c>
      <c r="T11" s="123"/>
      <c r="U11" s="125"/>
      <c r="V11" s="123"/>
      <c r="W11" s="123" t="s">
        <v>239</v>
      </c>
      <c r="X11" s="121" t="s">
        <v>285</v>
      </c>
      <c r="Y11" s="121" t="s">
        <v>703</v>
      </c>
      <c r="Z11" s="68" t="str">
        <f t="shared" ref="Z11:Z65" si="0">LEFT(C11,LEN(C11)-LEN(AA11))</f>
        <v xml:space="preserve">Nguyễn Văn </v>
      </c>
      <c r="AA11" s="120" t="s">
        <v>704</v>
      </c>
      <c r="AB11" s="123" t="s">
        <v>61</v>
      </c>
      <c r="AC11" s="123" t="s">
        <v>705</v>
      </c>
      <c r="AD11" s="123" t="s">
        <v>706</v>
      </c>
      <c r="AE11" s="126"/>
      <c r="AF11" s="126"/>
      <c r="AG11" s="126"/>
      <c r="AH11" s="126"/>
      <c r="AI11" s="126"/>
      <c r="AJ11" s="126"/>
      <c r="AK11" s="126"/>
      <c r="AL11" s="126"/>
      <c r="AM11" s="126"/>
      <c r="AN11" s="126"/>
      <c r="AO11" s="126"/>
      <c r="AP11" s="126"/>
      <c r="AQ11" s="126"/>
      <c r="AR11" s="126"/>
      <c r="AS11" s="126"/>
      <c r="AT11" s="126"/>
      <c r="AU11" s="126"/>
      <c r="AV11" s="126"/>
      <c r="AW11" s="126"/>
      <c r="AX11" s="126"/>
      <c r="AY11" s="126"/>
      <c r="AZ11" s="126"/>
      <c r="BA11" s="126"/>
      <c r="BB11" s="126"/>
      <c r="BC11" s="126"/>
      <c r="BD11" s="126"/>
      <c r="BE11" s="126"/>
      <c r="BF11" s="126"/>
      <c r="BG11" s="126"/>
      <c r="BH11" s="126"/>
      <c r="BI11" s="126"/>
      <c r="BJ11" s="126"/>
      <c r="BK11" s="126"/>
      <c r="BL11" s="126"/>
      <c r="BM11" s="126"/>
      <c r="BN11" s="126"/>
      <c r="BO11" s="126"/>
      <c r="BP11" s="126"/>
      <c r="BQ11" s="126"/>
      <c r="BR11" s="126"/>
      <c r="BS11" s="126"/>
      <c r="BT11" s="126"/>
      <c r="BU11" s="126"/>
      <c r="BV11" s="126"/>
      <c r="BW11" s="126"/>
      <c r="BX11" s="126"/>
      <c r="BY11" s="126"/>
      <c r="BZ11" s="126"/>
      <c r="CA11" s="126"/>
      <c r="CB11" s="126"/>
      <c r="CC11" s="126"/>
      <c r="CD11" s="126"/>
      <c r="CE11" s="126"/>
      <c r="CF11" s="126"/>
      <c r="CG11" s="126"/>
      <c r="CH11" s="126"/>
      <c r="CI11" s="126"/>
      <c r="CJ11" s="126"/>
      <c r="CK11" s="126"/>
      <c r="CL11" s="126"/>
      <c r="CM11" s="126"/>
      <c r="CN11" s="126"/>
      <c r="CO11" s="126"/>
      <c r="CP11" s="126"/>
      <c r="CQ11" s="126"/>
      <c r="CR11" s="126"/>
      <c r="CS11" s="126"/>
      <c r="CT11" s="126"/>
      <c r="CU11" s="126"/>
      <c r="CV11" s="126"/>
      <c r="CW11" s="126"/>
      <c r="CX11" s="126"/>
      <c r="CY11" s="126"/>
      <c r="CZ11" s="126"/>
      <c r="DA11" s="126"/>
      <c r="DB11" s="126"/>
      <c r="DC11" s="126"/>
      <c r="DD11" s="126"/>
      <c r="DE11" s="126"/>
      <c r="DF11" s="126"/>
      <c r="DG11" s="126"/>
      <c r="DH11" s="126"/>
      <c r="DI11" s="126"/>
      <c r="DJ11" s="126"/>
      <c r="DK11" s="126"/>
      <c r="DL11" s="126"/>
      <c r="DM11" s="126"/>
      <c r="DN11" s="126"/>
      <c r="DO11" s="126"/>
      <c r="DP11" s="126"/>
      <c r="DQ11" s="126"/>
      <c r="DR11" s="126"/>
      <c r="DS11" s="126"/>
      <c r="DT11" s="126"/>
      <c r="DU11" s="126"/>
      <c r="DV11" s="126"/>
      <c r="DW11" s="126"/>
      <c r="DX11" s="126"/>
      <c r="DY11" s="126"/>
      <c r="DZ11" s="126"/>
      <c r="EA11" s="126"/>
      <c r="EB11" s="126"/>
      <c r="EC11" s="126"/>
      <c r="ED11" s="126"/>
      <c r="EE11" s="126"/>
      <c r="EF11" s="126"/>
      <c r="EG11" s="126"/>
      <c r="EH11" s="126"/>
      <c r="EI11" s="126"/>
      <c r="EJ11" s="126"/>
      <c r="EK11" s="126"/>
      <c r="EL11" s="126"/>
      <c r="EM11" s="126"/>
      <c r="EN11" s="126"/>
      <c r="EO11" s="126"/>
      <c r="EP11" s="126"/>
      <c r="EQ11" s="126"/>
      <c r="ER11" s="126"/>
      <c r="ES11" s="126"/>
      <c r="ET11" s="126"/>
      <c r="EU11" s="126"/>
      <c r="EV11" s="126"/>
      <c r="EW11" s="126"/>
      <c r="EX11" s="126"/>
      <c r="EY11" s="126"/>
      <c r="EZ11" s="126"/>
      <c r="FA11" s="126"/>
      <c r="FB11" s="126"/>
      <c r="FC11" s="126"/>
      <c r="FD11" s="126"/>
      <c r="FE11" s="126"/>
      <c r="FF11" s="126"/>
      <c r="FG11" s="126"/>
      <c r="FH11" s="126"/>
      <c r="FI11" s="126"/>
      <c r="FJ11" s="126"/>
      <c r="FK11" s="126"/>
      <c r="FL11" s="126"/>
      <c r="FM11" s="126"/>
      <c r="FN11" s="126"/>
      <c r="FO11" s="126"/>
      <c r="FP11" s="126"/>
      <c r="FQ11" s="126"/>
      <c r="FR11" s="126"/>
      <c r="FS11" s="126"/>
      <c r="FT11" s="126"/>
      <c r="FU11" s="126"/>
      <c r="FV11" s="126"/>
      <c r="FW11" s="126"/>
      <c r="FX11" s="126"/>
      <c r="FY11" s="126"/>
      <c r="FZ11" s="126"/>
      <c r="GA11" s="126"/>
      <c r="GB11" s="126"/>
      <c r="GC11" s="126"/>
      <c r="GD11" s="126"/>
      <c r="GE11" s="126"/>
      <c r="GF11" s="126"/>
      <c r="GG11" s="126"/>
      <c r="GH11" s="126"/>
      <c r="GI11" s="126"/>
      <c r="GJ11" s="126"/>
      <c r="GK11" s="126"/>
      <c r="GL11" s="126"/>
      <c r="GM11" s="126"/>
      <c r="GN11" s="126"/>
      <c r="GO11" s="126"/>
      <c r="GP11" s="126"/>
      <c r="GQ11" s="126"/>
      <c r="GR11" s="126"/>
      <c r="GS11" s="126"/>
      <c r="GT11" s="126"/>
      <c r="GU11" s="126"/>
      <c r="GV11" s="126"/>
      <c r="GW11" s="126"/>
      <c r="GX11" s="126"/>
      <c r="GY11" s="126"/>
      <c r="GZ11" s="126"/>
      <c r="HA11" s="126"/>
      <c r="HB11" s="126"/>
      <c r="HC11" s="126"/>
      <c r="HD11" s="126"/>
      <c r="HE11" s="126"/>
      <c r="HF11" s="126"/>
      <c r="HG11" s="126"/>
      <c r="HH11" s="126"/>
      <c r="HI11" s="126"/>
      <c r="HJ11" s="126"/>
      <c r="HK11" s="126"/>
      <c r="HL11" s="126"/>
      <c r="HM11" s="126"/>
      <c r="HN11" s="126"/>
      <c r="HO11" s="126"/>
      <c r="HP11" s="126"/>
      <c r="HQ11" s="126"/>
      <c r="HR11" s="126"/>
      <c r="HS11" s="126"/>
      <c r="HT11" s="126"/>
    </row>
    <row r="12" spans="1:228" s="127" customFormat="1" ht="56.25" customHeight="1" x14ac:dyDescent="0.25">
      <c r="A12" s="68" t="s">
        <v>2</v>
      </c>
      <c r="B12" s="68" t="s">
        <v>2</v>
      </c>
      <c r="C12" s="78" t="s">
        <v>707</v>
      </c>
      <c r="D12" s="66" t="s">
        <v>708</v>
      </c>
      <c r="E12" s="122" t="s">
        <v>43</v>
      </c>
      <c r="F12" s="67"/>
      <c r="G12" s="68"/>
      <c r="H12" s="66"/>
      <c r="I12" s="67"/>
      <c r="J12" s="67"/>
      <c r="K12" s="67"/>
      <c r="L12" s="68"/>
      <c r="M12" s="68" t="s">
        <v>58</v>
      </c>
      <c r="N12" s="67" t="s">
        <v>709</v>
      </c>
      <c r="O12" s="128">
        <v>42930</v>
      </c>
      <c r="P12" s="67" t="s">
        <v>710</v>
      </c>
      <c r="Q12" s="67" t="s">
        <v>55</v>
      </c>
      <c r="R12" s="128">
        <v>41817</v>
      </c>
      <c r="S12" s="67" t="s">
        <v>710</v>
      </c>
      <c r="T12" s="67" t="s">
        <v>45</v>
      </c>
      <c r="U12" s="128">
        <v>42361</v>
      </c>
      <c r="V12" s="67" t="s">
        <v>711</v>
      </c>
      <c r="W12" s="67" t="s">
        <v>712</v>
      </c>
      <c r="X12" s="121" t="s">
        <v>713</v>
      </c>
      <c r="Y12" s="68" t="s">
        <v>714</v>
      </c>
      <c r="Z12" s="68" t="str">
        <f t="shared" si="0"/>
        <v xml:space="preserve">Mai Xuân </v>
      </c>
      <c r="AA12" s="78" t="s">
        <v>715</v>
      </c>
      <c r="AB12" s="67" t="s">
        <v>61</v>
      </c>
      <c r="AC12" s="67" t="s">
        <v>716</v>
      </c>
      <c r="AD12" s="67" t="s">
        <v>717</v>
      </c>
    </row>
    <row r="13" spans="1:228" s="127" customFormat="1" ht="56.25" customHeight="1" x14ac:dyDescent="0.25">
      <c r="A13" s="68" t="s">
        <v>3</v>
      </c>
      <c r="B13" s="68" t="s">
        <v>3</v>
      </c>
      <c r="C13" s="78" t="s">
        <v>718</v>
      </c>
      <c r="D13" s="66" t="s">
        <v>719</v>
      </c>
      <c r="E13" s="122" t="s">
        <v>43</v>
      </c>
      <c r="F13" s="67" t="s">
        <v>57</v>
      </c>
      <c r="G13" s="68" t="s">
        <v>720</v>
      </c>
      <c r="H13" s="66" t="s">
        <v>721</v>
      </c>
      <c r="I13" s="67" t="s">
        <v>39</v>
      </c>
      <c r="J13" s="67" t="s">
        <v>722</v>
      </c>
      <c r="K13" s="67" t="s">
        <v>723</v>
      </c>
      <c r="L13" s="68"/>
      <c r="M13" s="68" t="s">
        <v>58</v>
      </c>
      <c r="N13" s="67" t="s">
        <v>709</v>
      </c>
      <c r="O13" s="128">
        <v>42852</v>
      </c>
      <c r="P13" s="123" t="s">
        <v>724</v>
      </c>
      <c r="Q13" s="67"/>
      <c r="R13" s="128"/>
      <c r="S13" s="67"/>
      <c r="T13" s="67" t="s">
        <v>151</v>
      </c>
      <c r="U13" s="128">
        <v>42837</v>
      </c>
      <c r="V13" s="67" t="s">
        <v>725</v>
      </c>
      <c r="W13" s="129" t="s">
        <v>232</v>
      </c>
      <c r="X13" s="68" t="s">
        <v>726</v>
      </c>
      <c r="Y13" s="68" t="s">
        <v>727</v>
      </c>
      <c r="Z13" s="68" t="str">
        <f t="shared" si="0"/>
        <v xml:space="preserve">Dương Tiến </v>
      </c>
      <c r="AA13" s="78" t="s">
        <v>728</v>
      </c>
      <c r="AB13" s="67" t="s">
        <v>61</v>
      </c>
      <c r="AC13" s="67" t="s">
        <v>729</v>
      </c>
      <c r="AD13" s="68" t="s">
        <v>730</v>
      </c>
    </row>
    <row r="14" spans="1:228" s="127" customFormat="1" ht="53.25" customHeight="1" x14ac:dyDescent="0.25">
      <c r="A14" s="68" t="s">
        <v>4</v>
      </c>
      <c r="B14" s="68" t="s">
        <v>4</v>
      </c>
      <c r="C14" s="120" t="s">
        <v>731</v>
      </c>
      <c r="D14" s="121">
        <v>32968</v>
      </c>
      <c r="E14" s="122" t="s">
        <v>43</v>
      </c>
      <c r="F14" s="123" t="s">
        <v>732</v>
      </c>
      <c r="G14" s="124" t="s">
        <v>733</v>
      </c>
      <c r="H14" s="121" t="s">
        <v>734</v>
      </c>
      <c r="I14" s="123" t="s">
        <v>698</v>
      </c>
      <c r="J14" s="123" t="s">
        <v>735</v>
      </c>
      <c r="K14" s="123" t="s">
        <v>735</v>
      </c>
      <c r="L14" s="124" t="s">
        <v>736</v>
      </c>
      <c r="M14" s="68" t="s">
        <v>125</v>
      </c>
      <c r="N14" s="123" t="s">
        <v>737</v>
      </c>
      <c r="O14" s="125">
        <v>41723</v>
      </c>
      <c r="P14" s="123" t="s">
        <v>738</v>
      </c>
      <c r="Q14" s="123" t="s">
        <v>60</v>
      </c>
      <c r="R14" s="125">
        <v>39772</v>
      </c>
      <c r="S14" s="123" t="s">
        <v>739</v>
      </c>
      <c r="T14" s="123" t="s">
        <v>55</v>
      </c>
      <c r="U14" s="130" t="s">
        <v>740</v>
      </c>
      <c r="V14" s="123" t="s">
        <v>741</v>
      </c>
      <c r="W14" s="129" t="s">
        <v>232</v>
      </c>
      <c r="X14" s="121" t="s">
        <v>742</v>
      </c>
      <c r="Y14" s="121" t="s">
        <v>233</v>
      </c>
      <c r="Z14" s="68" t="str">
        <f t="shared" si="0"/>
        <v xml:space="preserve">Nguyễn Khắc </v>
      </c>
      <c r="AA14" s="120" t="s">
        <v>743</v>
      </c>
      <c r="AB14" s="123"/>
      <c r="AC14" s="123"/>
      <c r="AD14" s="123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31"/>
      <c r="AX14" s="131"/>
      <c r="AY14" s="131"/>
      <c r="AZ14" s="131"/>
      <c r="BA14" s="131"/>
      <c r="BB14" s="131"/>
      <c r="BC14" s="131"/>
      <c r="BD14" s="131"/>
      <c r="BE14" s="131"/>
      <c r="BF14" s="131"/>
      <c r="BG14" s="131"/>
      <c r="BH14" s="131"/>
      <c r="BI14" s="131"/>
      <c r="BJ14" s="131"/>
      <c r="BK14" s="131"/>
      <c r="BL14" s="131"/>
      <c r="BM14" s="131"/>
      <c r="BN14" s="131"/>
      <c r="BO14" s="131"/>
      <c r="BP14" s="131"/>
      <c r="BQ14" s="131"/>
      <c r="BR14" s="131"/>
      <c r="BS14" s="131"/>
      <c r="BT14" s="131"/>
      <c r="BU14" s="131"/>
      <c r="BV14" s="131"/>
      <c r="BW14" s="131"/>
      <c r="BX14" s="131"/>
      <c r="BY14" s="131"/>
      <c r="BZ14" s="131"/>
      <c r="CA14" s="131"/>
      <c r="CB14" s="131"/>
      <c r="CC14" s="131"/>
      <c r="CD14" s="131"/>
      <c r="CE14" s="131"/>
      <c r="CF14" s="131"/>
      <c r="CG14" s="131"/>
      <c r="CH14" s="131"/>
      <c r="CI14" s="131"/>
      <c r="CJ14" s="131"/>
      <c r="CK14" s="131"/>
      <c r="CL14" s="131"/>
      <c r="CM14" s="131"/>
      <c r="CN14" s="131"/>
      <c r="CO14" s="131"/>
      <c r="CP14" s="131"/>
      <c r="CQ14" s="131"/>
      <c r="CR14" s="131"/>
      <c r="CS14" s="131"/>
      <c r="CT14" s="131"/>
      <c r="CU14" s="131"/>
      <c r="CV14" s="131"/>
      <c r="CW14" s="131"/>
      <c r="CX14" s="131"/>
      <c r="CY14" s="131"/>
      <c r="CZ14" s="131"/>
      <c r="DA14" s="131"/>
      <c r="DB14" s="131"/>
      <c r="DC14" s="131"/>
      <c r="DD14" s="131"/>
      <c r="DE14" s="131"/>
      <c r="DF14" s="131"/>
      <c r="DG14" s="131"/>
      <c r="DH14" s="131"/>
      <c r="DI14" s="131"/>
      <c r="DJ14" s="131"/>
      <c r="DK14" s="131"/>
      <c r="DL14" s="131"/>
      <c r="DM14" s="131"/>
      <c r="DN14" s="131"/>
      <c r="DO14" s="131"/>
      <c r="DP14" s="131"/>
      <c r="DQ14" s="131"/>
      <c r="DR14" s="131"/>
      <c r="DS14" s="131"/>
      <c r="DT14" s="131"/>
      <c r="DU14" s="131"/>
      <c r="DV14" s="131"/>
      <c r="DW14" s="131"/>
      <c r="DX14" s="131"/>
      <c r="DY14" s="131"/>
      <c r="DZ14" s="131"/>
      <c r="EA14" s="131"/>
      <c r="EB14" s="131"/>
      <c r="EC14" s="131"/>
      <c r="ED14" s="131"/>
      <c r="EE14" s="131"/>
      <c r="EF14" s="131"/>
      <c r="EG14" s="131"/>
      <c r="EH14" s="131"/>
      <c r="EI14" s="131"/>
      <c r="EJ14" s="131"/>
      <c r="EK14" s="131"/>
      <c r="EL14" s="131"/>
      <c r="EM14" s="131"/>
      <c r="EN14" s="131"/>
      <c r="EO14" s="131"/>
      <c r="EP14" s="131"/>
      <c r="EQ14" s="131"/>
      <c r="ER14" s="131"/>
      <c r="ES14" s="131"/>
      <c r="ET14" s="131"/>
      <c r="EU14" s="131"/>
      <c r="EV14" s="131"/>
      <c r="EW14" s="131"/>
      <c r="EX14" s="131"/>
      <c r="EY14" s="131"/>
      <c r="EZ14" s="131"/>
      <c r="FA14" s="131"/>
      <c r="FB14" s="131"/>
      <c r="FC14" s="131"/>
      <c r="FD14" s="131"/>
      <c r="FE14" s="131"/>
      <c r="FF14" s="131"/>
      <c r="FG14" s="131"/>
      <c r="FH14" s="131"/>
      <c r="FI14" s="131"/>
      <c r="FJ14" s="131"/>
      <c r="FK14" s="131"/>
      <c r="FL14" s="131"/>
      <c r="FM14" s="131"/>
      <c r="FN14" s="131"/>
      <c r="FO14" s="131"/>
      <c r="FP14" s="131"/>
      <c r="FQ14" s="131"/>
      <c r="FR14" s="131"/>
      <c r="FS14" s="131"/>
      <c r="FT14" s="131"/>
      <c r="FU14" s="131"/>
      <c r="FV14" s="131"/>
      <c r="FW14" s="131"/>
      <c r="FX14" s="131"/>
      <c r="FY14" s="131"/>
      <c r="FZ14" s="131"/>
      <c r="GA14" s="131"/>
      <c r="GB14" s="131"/>
      <c r="GC14" s="131"/>
      <c r="GD14" s="131"/>
      <c r="GE14" s="131"/>
      <c r="GF14" s="131"/>
      <c r="GG14" s="131"/>
      <c r="GH14" s="131"/>
      <c r="GI14" s="131"/>
      <c r="GJ14" s="131"/>
      <c r="GK14" s="131"/>
      <c r="GL14" s="131"/>
      <c r="GM14" s="131"/>
      <c r="GN14" s="131"/>
      <c r="GO14" s="131"/>
      <c r="GP14" s="131"/>
      <c r="GQ14" s="131"/>
      <c r="GR14" s="131"/>
      <c r="GS14" s="131"/>
      <c r="GT14" s="131"/>
      <c r="GU14" s="131"/>
      <c r="GV14" s="131"/>
      <c r="GW14" s="131"/>
      <c r="GX14" s="131"/>
      <c r="GY14" s="131"/>
      <c r="GZ14" s="131"/>
      <c r="HA14" s="131"/>
      <c r="HB14" s="131"/>
      <c r="HC14" s="131"/>
      <c r="HD14" s="131"/>
      <c r="HE14" s="131"/>
      <c r="HF14" s="131"/>
      <c r="HG14" s="131"/>
      <c r="HH14" s="131"/>
      <c r="HI14" s="131"/>
      <c r="HJ14" s="131"/>
      <c r="HK14" s="131"/>
      <c r="HL14" s="131"/>
      <c r="HM14" s="131"/>
      <c r="HN14" s="131"/>
      <c r="HO14" s="131"/>
      <c r="HP14" s="131"/>
      <c r="HQ14" s="131"/>
      <c r="HR14" s="131"/>
      <c r="HS14" s="131"/>
      <c r="HT14" s="131"/>
    </row>
    <row r="15" spans="1:228" s="126" customFormat="1" ht="53.25" customHeight="1" x14ac:dyDescent="0.25">
      <c r="A15" s="68" t="s">
        <v>5</v>
      </c>
      <c r="B15" s="68" t="s">
        <v>5</v>
      </c>
      <c r="C15" s="120" t="s">
        <v>744</v>
      </c>
      <c r="D15" s="121" t="s">
        <v>745</v>
      </c>
      <c r="E15" s="122" t="s">
        <v>43</v>
      </c>
      <c r="F15" s="123" t="s">
        <v>145</v>
      </c>
      <c r="G15" s="124">
        <v>212650123</v>
      </c>
      <c r="H15" s="121" t="s">
        <v>746</v>
      </c>
      <c r="I15" s="123" t="s">
        <v>747</v>
      </c>
      <c r="J15" s="123" t="s">
        <v>748</v>
      </c>
      <c r="K15" s="123" t="s">
        <v>749</v>
      </c>
      <c r="L15" s="124" t="s">
        <v>750</v>
      </c>
      <c r="M15" s="68" t="s">
        <v>58</v>
      </c>
      <c r="N15" s="123" t="s">
        <v>751</v>
      </c>
      <c r="O15" s="125">
        <v>42480</v>
      </c>
      <c r="P15" s="123" t="s">
        <v>724</v>
      </c>
      <c r="Q15" s="123" t="s">
        <v>55</v>
      </c>
      <c r="R15" s="125">
        <v>42585</v>
      </c>
      <c r="S15" s="123" t="s">
        <v>752</v>
      </c>
      <c r="T15" s="123" t="s">
        <v>753</v>
      </c>
      <c r="U15" s="125">
        <v>43160</v>
      </c>
      <c r="V15" s="123" t="s">
        <v>754</v>
      </c>
      <c r="W15" s="129" t="s">
        <v>232</v>
      </c>
      <c r="X15" s="121" t="s">
        <v>755</v>
      </c>
      <c r="Y15" s="121" t="s">
        <v>756</v>
      </c>
      <c r="Z15" s="68" t="str">
        <f t="shared" si="0"/>
        <v xml:space="preserve">Cao Anh </v>
      </c>
      <c r="AA15" s="120" t="s">
        <v>757</v>
      </c>
      <c r="AB15" s="123"/>
      <c r="AC15" s="123"/>
      <c r="AD15" s="123"/>
      <c r="AE15" s="131"/>
      <c r="AF15" s="131"/>
      <c r="AG15" s="131"/>
      <c r="AH15" s="131"/>
      <c r="AI15" s="131"/>
      <c r="AJ15" s="131"/>
      <c r="AK15" s="131"/>
      <c r="AL15" s="131"/>
      <c r="AM15" s="131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31"/>
      <c r="AZ15" s="131"/>
      <c r="BA15" s="131"/>
      <c r="BB15" s="131"/>
      <c r="BC15" s="131"/>
      <c r="BD15" s="131"/>
      <c r="BE15" s="131"/>
      <c r="BF15" s="131"/>
      <c r="BG15" s="131"/>
      <c r="BH15" s="131"/>
      <c r="BI15" s="131"/>
      <c r="BJ15" s="131"/>
      <c r="BK15" s="131"/>
      <c r="BL15" s="131"/>
      <c r="BM15" s="131"/>
      <c r="BN15" s="131"/>
      <c r="BO15" s="131"/>
      <c r="BP15" s="131"/>
      <c r="BQ15" s="131"/>
      <c r="BR15" s="131"/>
      <c r="BS15" s="131"/>
      <c r="BT15" s="131"/>
      <c r="BU15" s="131"/>
      <c r="BV15" s="131"/>
      <c r="BW15" s="131"/>
      <c r="BX15" s="131"/>
      <c r="BY15" s="131"/>
      <c r="BZ15" s="131"/>
      <c r="CA15" s="131"/>
      <c r="CB15" s="131"/>
      <c r="CC15" s="131"/>
      <c r="CD15" s="131"/>
      <c r="CE15" s="131"/>
      <c r="CF15" s="131"/>
      <c r="CG15" s="131"/>
      <c r="CH15" s="131"/>
      <c r="CI15" s="131"/>
      <c r="CJ15" s="131"/>
      <c r="CK15" s="131"/>
      <c r="CL15" s="131"/>
      <c r="CM15" s="131"/>
      <c r="CN15" s="131"/>
      <c r="CO15" s="131"/>
      <c r="CP15" s="131"/>
      <c r="CQ15" s="131"/>
      <c r="CR15" s="131"/>
      <c r="CS15" s="131"/>
      <c r="CT15" s="131"/>
      <c r="CU15" s="131"/>
      <c r="CV15" s="131"/>
      <c r="CW15" s="131"/>
      <c r="CX15" s="131"/>
      <c r="CY15" s="131"/>
      <c r="CZ15" s="131"/>
      <c r="DA15" s="131"/>
      <c r="DB15" s="131"/>
      <c r="DC15" s="131"/>
      <c r="DD15" s="131"/>
      <c r="DE15" s="131"/>
      <c r="DF15" s="131"/>
      <c r="DG15" s="131"/>
      <c r="DH15" s="131"/>
      <c r="DI15" s="131"/>
      <c r="DJ15" s="131"/>
      <c r="DK15" s="131"/>
      <c r="DL15" s="131"/>
      <c r="DM15" s="131"/>
      <c r="DN15" s="131"/>
      <c r="DO15" s="131"/>
      <c r="DP15" s="131"/>
      <c r="DQ15" s="131"/>
      <c r="DR15" s="131"/>
      <c r="DS15" s="131"/>
      <c r="DT15" s="131"/>
      <c r="DU15" s="131"/>
      <c r="DV15" s="131"/>
      <c r="DW15" s="131"/>
      <c r="DX15" s="131"/>
      <c r="DY15" s="131"/>
      <c r="DZ15" s="131"/>
      <c r="EA15" s="131"/>
      <c r="EB15" s="131"/>
      <c r="EC15" s="131"/>
      <c r="ED15" s="131"/>
      <c r="EE15" s="131"/>
      <c r="EF15" s="131"/>
      <c r="EG15" s="131"/>
      <c r="EH15" s="131"/>
      <c r="EI15" s="131"/>
      <c r="EJ15" s="131"/>
      <c r="EK15" s="131"/>
      <c r="EL15" s="131"/>
      <c r="EM15" s="131"/>
      <c r="EN15" s="131"/>
      <c r="EO15" s="131"/>
      <c r="EP15" s="131"/>
      <c r="EQ15" s="131"/>
      <c r="ER15" s="131"/>
      <c r="ES15" s="131"/>
      <c r="ET15" s="131"/>
      <c r="EU15" s="131"/>
      <c r="EV15" s="131"/>
      <c r="EW15" s="131"/>
      <c r="EX15" s="131"/>
      <c r="EY15" s="131"/>
      <c r="EZ15" s="131"/>
      <c r="FA15" s="131"/>
      <c r="FB15" s="131"/>
      <c r="FC15" s="131"/>
      <c r="FD15" s="131"/>
      <c r="FE15" s="131"/>
      <c r="FF15" s="131"/>
      <c r="FG15" s="131"/>
      <c r="FH15" s="131"/>
      <c r="FI15" s="131"/>
      <c r="FJ15" s="131"/>
      <c r="FK15" s="131"/>
      <c r="FL15" s="131"/>
      <c r="FM15" s="131"/>
      <c r="FN15" s="131"/>
      <c r="FO15" s="131"/>
      <c r="FP15" s="131"/>
      <c r="FQ15" s="131"/>
      <c r="FR15" s="131"/>
      <c r="FS15" s="131"/>
      <c r="FT15" s="131"/>
      <c r="FU15" s="131"/>
      <c r="FV15" s="131"/>
      <c r="FW15" s="131"/>
      <c r="FX15" s="131"/>
      <c r="FY15" s="131"/>
      <c r="FZ15" s="131"/>
      <c r="GA15" s="131"/>
      <c r="GB15" s="131"/>
      <c r="GC15" s="131"/>
      <c r="GD15" s="131"/>
      <c r="GE15" s="131"/>
      <c r="GF15" s="131"/>
      <c r="GG15" s="131"/>
      <c r="GH15" s="131"/>
      <c r="GI15" s="131"/>
      <c r="GJ15" s="131"/>
      <c r="GK15" s="131"/>
      <c r="GL15" s="131"/>
      <c r="GM15" s="131"/>
      <c r="GN15" s="131"/>
      <c r="GO15" s="131"/>
      <c r="GP15" s="131"/>
      <c r="GQ15" s="131"/>
      <c r="GR15" s="131"/>
      <c r="GS15" s="131"/>
      <c r="GT15" s="131"/>
      <c r="GU15" s="131"/>
      <c r="GV15" s="131"/>
      <c r="GW15" s="131"/>
      <c r="GX15" s="131"/>
      <c r="GY15" s="131"/>
      <c r="GZ15" s="131"/>
      <c r="HA15" s="131"/>
      <c r="HB15" s="131"/>
      <c r="HC15" s="131"/>
      <c r="HD15" s="131"/>
      <c r="HE15" s="131"/>
      <c r="HF15" s="131"/>
      <c r="HG15" s="131"/>
      <c r="HH15" s="131"/>
      <c r="HI15" s="131"/>
      <c r="HJ15" s="131"/>
      <c r="HK15" s="131"/>
      <c r="HL15" s="131"/>
      <c r="HM15" s="131"/>
      <c r="HN15" s="131"/>
      <c r="HO15" s="131"/>
      <c r="HP15" s="131"/>
      <c r="HQ15" s="131"/>
      <c r="HR15" s="131"/>
      <c r="HS15" s="131"/>
      <c r="HT15" s="131"/>
    </row>
    <row r="16" spans="1:228" s="131" customFormat="1" ht="53.25" customHeight="1" x14ac:dyDescent="0.25">
      <c r="A16" s="68" t="s">
        <v>7</v>
      </c>
      <c r="B16" s="68" t="s">
        <v>7</v>
      </c>
      <c r="C16" s="78" t="s">
        <v>758</v>
      </c>
      <c r="D16" s="66" t="s">
        <v>759</v>
      </c>
      <c r="E16" s="122" t="s">
        <v>43</v>
      </c>
      <c r="F16" s="67" t="s">
        <v>760</v>
      </c>
      <c r="G16" s="68" t="s">
        <v>761</v>
      </c>
      <c r="H16" s="66" t="s">
        <v>762</v>
      </c>
      <c r="I16" s="67" t="s">
        <v>39</v>
      </c>
      <c r="J16" s="67" t="s">
        <v>722</v>
      </c>
      <c r="K16" s="67" t="s">
        <v>763</v>
      </c>
      <c r="L16" s="68" t="s">
        <v>764</v>
      </c>
      <c r="M16" s="68" t="s">
        <v>58</v>
      </c>
      <c r="N16" s="67" t="s">
        <v>709</v>
      </c>
      <c r="O16" s="128">
        <v>43047</v>
      </c>
      <c r="P16" s="123" t="s">
        <v>724</v>
      </c>
      <c r="Q16" s="67"/>
      <c r="R16" s="128"/>
      <c r="S16" s="67"/>
      <c r="T16" s="123" t="s">
        <v>765</v>
      </c>
      <c r="U16" s="132" t="s">
        <v>766</v>
      </c>
      <c r="V16" s="67"/>
      <c r="W16" s="129" t="s">
        <v>232</v>
      </c>
      <c r="X16" s="68" t="s">
        <v>767</v>
      </c>
      <c r="Y16" s="68" t="s">
        <v>768</v>
      </c>
      <c r="Z16" s="68" t="str">
        <f t="shared" si="0"/>
        <v xml:space="preserve">Lê Văn </v>
      </c>
      <c r="AA16" s="78" t="s">
        <v>769</v>
      </c>
      <c r="AB16" s="67"/>
      <c r="AC16" s="67"/>
      <c r="AD16" s="67"/>
      <c r="AE16" s="127"/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7"/>
      <c r="AT16" s="127"/>
      <c r="AU16" s="127"/>
      <c r="AV16" s="127"/>
      <c r="AW16" s="127"/>
      <c r="AX16" s="127"/>
      <c r="AY16" s="127"/>
      <c r="AZ16" s="127"/>
      <c r="BA16" s="127"/>
      <c r="BB16" s="127"/>
      <c r="BC16" s="127"/>
      <c r="BD16" s="127"/>
      <c r="BE16" s="127"/>
      <c r="BF16" s="127"/>
      <c r="BG16" s="127"/>
      <c r="BH16" s="127"/>
      <c r="BI16" s="127"/>
      <c r="BJ16" s="127"/>
      <c r="BK16" s="127"/>
      <c r="BL16" s="127"/>
      <c r="BM16" s="127"/>
      <c r="BN16" s="127"/>
      <c r="BO16" s="127"/>
      <c r="BP16" s="127"/>
      <c r="BQ16" s="127"/>
      <c r="BR16" s="127"/>
      <c r="BS16" s="127"/>
      <c r="BT16" s="127"/>
      <c r="BU16" s="127"/>
      <c r="BV16" s="127"/>
      <c r="BW16" s="127"/>
      <c r="BX16" s="127"/>
      <c r="BY16" s="127"/>
      <c r="BZ16" s="127"/>
      <c r="CA16" s="127"/>
      <c r="CB16" s="127"/>
      <c r="CC16" s="127"/>
      <c r="CD16" s="127"/>
      <c r="CE16" s="127"/>
      <c r="CF16" s="127"/>
      <c r="CG16" s="127"/>
      <c r="CH16" s="127"/>
      <c r="CI16" s="127"/>
      <c r="CJ16" s="127"/>
      <c r="CK16" s="127"/>
      <c r="CL16" s="127"/>
      <c r="CM16" s="127"/>
      <c r="CN16" s="127"/>
      <c r="CO16" s="127"/>
      <c r="CP16" s="127"/>
      <c r="CQ16" s="127"/>
      <c r="CR16" s="127"/>
      <c r="CS16" s="127"/>
      <c r="CT16" s="127"/>
      <c r="CU16" s="127"/>
      <c r="CV16" s="127"/>
      <c r="CW16" s="127"/>
      <c r="CX16" s="127"/>
      <c r="CY16" s="127"/>
      <c r="CZ16" s="127"/>
      <c r="DA16" s="127"/>
      <c r="DB16" s="127"/>
      <c r="DC16" s="127"/>
      <c r="DD16" s="127"/>
      <c r="DE16" s="127"/>
      <c r="DF16" s="127"/>
      <c r="DG16" s="127"/>
      <c r="DH16" s="127"/>
      <c r="DI16" s="127"/>
      <c r="DJ16" s="127"/>
      <c r="DK16" s="127"/>
      <c r="DL16" s="127"/>
      <c r="DM16" s="127"/>
      <c r="DN16" s="127"/>
      <c r="DO16" s="127"/>
      <c r="DP16" s="127"/>
      <c r="DQ16" s="127"/>
      <c r="DR16" s="127"/>
      <c r="DS16" s="127"/>
      <c r="DT16" s="127"/>
      <c r="DU16" s="127"/>
      <c r="DV16" s="127"/>
      <c r="DW16" s="127"/>
      <c r="DX16" s="127"/>
      <c r="DY16" s="127"/>
      <c r="DZ16" s="127"/>
      <c r="EA16" s="127"/>
      <c r="EB16" s="127"/>
      <c r="EC16" s="127"/>
      <c r="ED16" s="127"/>
      <c r="EE16" s="127"/>
      <c r="EF16" s="127"/>
      <c r="EG16" s="127"/>
      <c r="EH16" s="127"/>
      <c r="EI16" s="127"/>
      <c r="EJ16" s="127"/>
      <c r="EK16" s="127"/>
      <c r="EL16" s="127"/>
      <c r="EM16" s="127"/>
      <c r="EN16" s="127"/>
      <c r="EO16" s="127"/>
      <c r="EP16" s="127"/>
      <c r="EQ16" s="127"/>
      <c r="ER16" s="127"/>
      <c r="ES16" s="127"/>
      <c r="ET16" s="127"/>
      <c r="EU16" s="127"/>
      <c r="EV16" s="127"/>
      <c r="EW16" s="127"/>
      <c r="EX16" s="127"/>
      <c r="EY16" s="127"/>
      <c r="EZ16" s="127"/>
      <c r="FA16" s="127"/>
      <c r="FB16" s="127"/>
      <c r="FC16" s="127"/>
      <c r="FD16" s="127"/>
      <c r="FE16" s="127"/>
      <c r="FF16" s="127"/>
      <c r="FG16" s="127"/>
      <c r="FH16" s="127"/>
      <c r="FI16" s="127"/>
      <c r="FJ16" s="127"/>
      <c r="FK16" s="127"/>
      <c r="FL16" s="127"/>
      <c r="FM16" s="127"/>
      <c r="FN16" s="127"/>
      <c r="FO16" s="127"/>
      <c r="FP16" s="127"/>
      <c r="FQ16" s="127"/>
      <c r="FR16" s="127"/>
      <c r="FS16" s="127"/>
      <c r="FT16" s="127"/>
      <c r="FU16" s="127"/>
      <c r="FV16" s="127"/>
      <c r="FW16" s="127"/>
      <c r="FX16" s="127"/>
      <c r="FY16" s="127"/>
      <c r="FZ16" s="127"/>
      <c r="GA16" s="127"/>
      <c r="GB16" s="127"/>
      <c r="GC16" s="127"/>
      <c r="GD16" s="127"/>
      <c r="GE16" s="127"/>
      <c r="GF16" s="127"/>
      <c r="GG16" s="127"/>
      <c r="GH16" s="127"/>
      <c r="GI16" s="127"/>
      <c r="GJ16" s="127"/>
      <c r="GK16" s="127"/>
      <c r="GL16" s="127"/>
      <c r="GM16" s="127"/>
      <c r="GN16" s="127"/>
      <c r="GO16" s="127"/>
      <c r="GP16" s="127"/>
      <c r="GQ16" s="127"/>
      <c r="GR16" s="127"/>
      <c r="GS16" s="127"/>
      <c r="GT16" s="127"/>
      <c r="GU16" s="127"/>
      <c r="GV16" s="127"/>
      <c r="GW16" s="127"/>
      <c r="GX16" s="127"/>
      <c r="GY16" s="127"/>
      <c r="GZ16" s="127"/>
      <c r="HA16" s="127"/>
      <c r="HB16" s="127"/>
      <c r="HC16" s="127"/>
      <c r="HD16" s="127"/>
      <c r="HE16" s="127"/>
      <c r="HF16" s="127"/>
      <c r="HG16" s="127"/>
      <c r="HH16" s="127"/>
      <c r="HI16" s="127"/>
      <c r="HJ16" s="127"/>
      <c r="HK16" s="127"/>
      <c r="HL16" s="127"/>
      <c r="HM16" s="127"/>
      <c r="HN16" s="127"/>
      <c r="HO16" s="127"/>
      <c r="HP16" s="127"/>
      <c r="HQ16" s="127"/>
      <c r="HR16" s="127"/>
      <c r="HS16" s="127"/>
      <c r="HT16" s="127"/>
    </row>
    <row r="17" spans="1:228" s="131" customFormat="1" ht="53.25" customHeight="1" x14ac:dyDescent="0.25">
      <c r="A17" s="68" t="s">
        <v>8</v>
      </c>
      <c r="B17" s="68" t="s">
        <v>8</v>
      </c>
      <c r="C17" s="120" t="s">
        <v>770</v>
      </c>
      <c r="D17" s="121" t="s">
        <v>771</v>
      </c>
      <c r="E17" s="122" t="s">
        <v>43</v>
      </c>
      <c r="F17" s="123" t="s">
        <v>57</v>
      </c>
      <c r="G17" s="124">
        <v>301093209</v>
      </c>
      <c r="H17" s="121" t="s">
        <v>772</v>
      </c>
      <c r="I17" s="123" t="s">
        <v>311</v>
      </c>
      <c r="J17" s="123" t="s">
        <v>773</v>
      </c>
      <c r="K17" s="123" t="s">
        <v>774</v>
      </c>
      <c r="L17" s="124" t="s">
        <v>775</v>
      </c>
      <c r="M17" s="68" t="s">
        <v>58</v>
      </c>
      <c r="N17" s="123" t="s">
        <v>776</v>
      </c>
      <c r="O17" s="125">
        <v>41250</v>
      </c>
      <c r="P17" s="123" t="s">
        <v>777</v>
      </c>
      <c r="Q17" s="123"/>
      <c r="R17" s="125"/>
      <c r="S17" s="123"/>
      <c r="T17" s="123" t="s">
        <v>45</v>
      </c>
      <c r="U17" s="125" t="s">
        <v>778</v>
      </c>
      <c r="V17" s="123" t="s">
        <v>779</v>
      </c>
      <c r="W17" s="129" t="s">
        <v>232</v>
      </c>
      <c r="X17" s="121" t="s">
        <v>755</v>
      </c>
      <c r="Y17" s="121" t="s">
        <v>780</v>
      </c>
      <c r="Z17" s="68" t="str">
        <f t="shared" si="0"/>
        <v xml:space="preserve">Nguyễn Thanh </v>
      </c>
      <c r="AA17" s="120" t="s">
        <v>781</v>
      </c>
      <c r="AB17" s="123"/>
      <c r="AC17" s="123"/>
      <c r="AD17" s="123"/>
    </row>
    <row r="18" spans="1:228" s="131" customFormat="1" ht="53.25" customHeight="1" x14ac:dyDescent="0.25">
      <c r="A18" s="68" t="s">
        <v>9</v>
      </c>
      <c r="B18" s="68" t="s">
        <v>9</v>
      </c>
      <c r="C18" s="120" t="s">
        <v>782</v>
      </c>
      <c r="D18" s="121">
        <v>22802</v>
      </c>
      <c r="E18" s="122" t="s">
        <v>43</v>
      </c>
      <c r="F18" s="123" t="s">
        <v>732</v>
      </c>
      <c r="G18" s="124">
        <v>330435357</v>
      </c>
      <c r="H18" s="121" t="s">
        <v>783</v>
      </c>
      <c r="I18" s="123" t="s">
        <v>784</v>
      </c>
      <c r="J18" s="123" t="s">
        <v>785</v>
      </c>
      <c r="K18" s="123" t="s">
        <v>785</v>
      </c>
      <c r="L18" s="124" t="s">
        <v>786</v>
      </c>
      <c r="M18" s="68" t="s">
        <v>125</v>
      </c>
      <c r="N18" s="123" t="s">
        <v>787</v>
      </c>
      <c r="O18" s="125">
        <v>39409</v>
      </c>
      <c r="P18" s="123" t="s">
        <v>788</v>
      </c>
      <c r="Q18" s="123" t="s">
        <v>60</v>
      </c>
      <c r="R18" s="125">
        <v>35535</v>
      </c>
      <c r="S18" s="123" t="s">
        <v>788</v>
      </c>
      <c r="T18" s="123" t="s">
        <v>55</v>
      </c>
      <c r="U18" s="130" t="s">
        <v>789</v>
      </c>
      <c r="V18" s="124" t="s">
        <v>790</v>
      </c>
      <c r="W18" s="123" t="s">
        <v>791</v>
      </c>
      <c r="X18" s="121" t="s">
        <v>792</v>
      </c>
      <c r="Y18" s="121" t="s">
        <v>793</v>
      </c>
      <c r="Z18" s="68" t="str">
        <f t="shared" si="0"/>
        <v xml:space="preserve">Lưu Hoàng </v>
      </c>
      <c r="AA18" s="120" t="s">
        <v>794</v>
      </c>
      <c r="AB18" s="123"/>
      <c r="AC18" s="123"/>
      <c r="AD18" s="123"/>
    </row>
    <row r="19" spans="1:228" s="131" customFormat="1" ht="53.25" customHeight="1" x14ac:dyDescent="0.25">
      <c r="A19" s="68" t="s">
        <v>10</v>
      </c>
      <c r="B19" s="68" t="s">
        <v>10</v>
      </c>
      <c r="C19" s="78" t="s">
        <v>795</v>
      </c>
      <c r="D19" s="66" t="s">
        <v>796</v>
      </c>
      <c r="E19" s="122" t="s">
        <v>43</v>
      </c>
      <c r="F19" s="67" t="s">
        <v>59</v>
      </c>
      <c r="G19" s="68" t="s">
        <v>797</v>
      </c>
      <c r="H19" s="66" t="s">
        <v>798</v>
      </c>
      <c r="I19" s="67" t="s">
        <v>59</v>
      </c>
      <c r="J19" s="67" t="s">
        <v>799</v>
      </c>
      <c r="K19" s="67" t="s">
        <v>800</v>
      </c>
      <c r="L19" s="68" t="s">
        <v>801</v>
      </c>
      <c r="M19" s="68" t="s">
        <v>58</v>
      </c>
      <c r="N19" s="67" t="s">
        <v>802</v>
      </c>
      <c r="O19" s="132">
        <v>42556</v>
      </c>
      <c r="P19" s="67" t="s">
        <v>724</v>
      </c>
      <c r="Q19" s="67" t="s">
        <v>55</v>
      </c>
      <c r="R19" s="128">
        <v>40234</v>
      </c>
      <c r="S19" s="67" t="s">
        <v>803</v>
      </c>
      <c r="T19" s="67" t="s">
        <v>45</v>
      </c>
      <c r="U19" s="128">
        <v>42394</v>
      </c>
      <c r="V19" s="67" t="s">
        <v>804</v>
      </c>
      <c r="W19" s="129" t="s">
        <v>805</v>
      </c>
      <c r="X19" s="68" t="s">
        <v>806</v>
      </c>
      <c r="Y19" s="68" t="s">
        <v>807</v>
      </c>
      <c r="Z19" s="68" t="str">
        <f t="shared" si="0"/>
        <v xml:space="preserve">Lê Thanh </v>
      </c>
      <c r="AA19" s="78" t="s">
        <v>808</v>
      </c>
      <c r="AB19" s="67"/>
      <c r="AC19" s="67"/>
      <c r="AD19" s="6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7"/>
      <c r="BG19" s="127"/>
      <c r="BH19" s="127"/>
      <c r="BI19" s="127"/>
      <c r="BJ19" s="127"/>
      <c r="BK19" s="127"/>
      <c r="BL19" s="127"/>
      <c r="BM19" s="127"/>
      <c r="BN19" s="127"/>
      <c r="BO19" s="127"/>
      <c r="BP19" s="127"/>
      <c r="BQ19" s="127"/>
      <c r="BR19" s="127"/>
      <c r="BS19" s="127"/>
      <c r="BT19" s="127"/>
      <c r="BU19" s="127"/>
      <c r="BV19" s="127"/>
      <c r="BW19" s="127"/>
      <c r="BX19" s="127"/>
      <c r="BY19" s="127"/>
      <c r="BZ19" s="127"/>
      <c r="CA19" s="127"/>
      <c r="CB19" s="127"/>
      <c r="CC19" s="127"/>
      <c r="CD19" s="127"/>
      <c r="CE19" s="127"/>
      <c r="CF19" s="127"/>
      <c r="CG19" s="127"/>
      <c r="CH19" s="127"/>
      <c r="CI19" s="127"/>
      <c r="CJ19" s="127"/>
      <c r="CK19" s="127"/>
      <c r="CL19" s="127"/>
      <c r="CM19" s="127"/>
      <c r="CN19" s="127"/>
      <c r="CO19" s="127"/>
      <c r="CP19" s="127"/>
      <c r="CQ19" s="127"/>
      <c r="CR19" s="127"/>
      <c r="CS19" s="127"/>
      <c r="CT19" s="127"/>
      <c r="CU19" s="127"/>
      <c r="CV19" s="127"/>
      <c r="CW19" s="127"/>
      <c r="CX19" s="127"/>
      <c r="CY19" s="127"/>
      <c r="CZ19" s="127"/>
      <c r="DA19" s="127"/>
      <c r="DB19" s="127"/>
      <c r="DC19" s="127"/>
      <c r="DD19" s="127"/>
      <c r="DE19" s="127"/>
      <c r="DF19" s="127"/>
      <c r="DG19" s="127"/>
      <c r="DH19" s="127"/>
      <c r="DI19" s="127"/>
      <c r="DJ19" s="127"/>
      <c r="DK19" s="127"/>
      <c r="DL19" s="127"/>
      <c r="DM19" s="127"/>
      <c r="DN19" s="127"/>
      <c r="DO19" s="127"/>
      <c r="DP19" s="127"/>
      <c r="DQ19" s="127"/>
      <c r="DR19" s="127"/>
      <c r="DS19" s="127"/>
      <c r="DT19" s="127"/>
      <c r="DU19" s="127"/>
      <c r="DV19" s="127"/>
      <c r="DW19" s="127"/>
      <c r="DX19" s="127"/>
      <c r="DY19" s="127"/>
      <c r="DZ19" s="127"/>
      <c r="EA19" s="127"/>
      <c r="EB19" s="127"/>
      <c r="EC19" s="127"/>
      <c r="ED19" s="127"/>
      <c r="EE19" s="127"/>
      <c r="EF19" s="127"/>
      <c r="EG19" s="127"/>
      <c r="EH19" s="127"/>
      <c r="EI19" s="127"/>
      <c r="EJ19" s="127"/>
      <c r="EK19" s="127"/>
      <c r="EL19" s="127"/>
      <c r="EM19" s="127"/>
      <c r="EN19" s="127"/>
      <c r="EO19" s="127"/>
      <c r="EP19" s="127"/>
      <c r="EQ19" s="127"/>
      <c r="ER19" s="127"/>
      <c r="ES19" s="127"/>
      <c r="ET19" s="127"/>
      <c r="EU19" s="127"/>
      <c r="EV19" s="127"/>
      <c r="EW19" s="127"/>
      <c r="EX19" s="127"/>
      <c r="EY19" s="127"/>
      <c r="EZ19" s="127"/>
      <c r="FA19" s="127"/>
      <c r="FB19" s="127"/>
      <c r="FC19" s="127"/>
      <c r="FD19" s="127"/>
      <c r="FE19" s="127"/>
      <c r="FF19" s="127"/>
      <c r="FG19" s="127"/>
      <c r="FH19" s="127"/>
      <c r="FI19" s="127"/>
      <c r="FJ19" s="127"/>
      <c r="FK19" s="127"/>
      <c r="FL19" s="127"/>
      <c r="FM19" s="127"/>
      <c r="FN19" s="127"/>
      <c r="FO19" s="127"/>
      <c r="FP19" s="127"/>
      <c r="FQ19" s="127"/>
      <c r="FR19" s="127"/>
      <c r="FS19" s="127"/>
      <c r="FT19" s="127"/>
      <c r="FU19" s="127"/>
      <c r="FV19" s="127"/>
      <c r="FW19" s="127"/>
      <c r="FX19" s="127"/>
      <c r="FY19" s="127"/>
      <c r="FZ19" s="127"/>
      <c r="GA19" s="127"/>
      <c r="GB19" s="127"/>
      <c r="GC19" s="127"/>
      <c r="GD19" s="127"/>
      <c r="GE19" s="127"/>
      <c r="GF19" s="127"/>
      <c r="GG19" s="127"/>
      <c r="GH19" s="127"/>
      <c r="GI19" s="127"/>
      <c r="GJ19" s="127"/>
      <c r="GK19" s="127"/>
      <c r="GL19" s="127"/>
      <c r="GM19" s="127"/>
      <c r="GN19" s="127"/>
      <c r="GO19" s="127"/>
      <c r="GP19" s="127"/>
      <c r="GQ19" s="127"/>
      <c r="GR19" s="127"/>
      <c r="GS19" s="127"/>
      <c r="GT19" s="127"/>
      <c r="GU19" s="127"/>
      <c r="GV19" s="127"/>
      <c r="GW19" s="127"/>
      <c r="GX19" s="127"/>
      <c r="GY19" s="127"/>
      <c r="GZ19" s="127"/>
      <c r="HA19" s="127"/>
      <c r="HB19" s="127"/>
      <c r="HC19" s="127"/>
      <c r="HD19" s="127"/>
      <c r="HE19" s="127"/>
      <c r="HF19" s="127"/>
      <c r="HG19" s="127"/>
      <c r="HH19" s="127"/>
      <c r="HI19" s="127"/>
      <c r="HJ19" s="127"/>
      <c r="HK19" s="127"/>
      <c r="HL19" s="127"/>
      <c r="HM19" s="127"/>
      <c r="HN19" s="127"/>
      <c r="HO19" s="127"/>
      <c r="HP19" s="127"/>
      <c r="HQ19" s="127"/>
      <c r="HR19" s="127"/>
      <c r="HS19" s="127"/>
      <c r="HT19" s="127"/>
    </row>
    <row r="20" spans="1:228" s="131" customFormat="1" ht="53.25" customHeight="1" x14ac:dyDescent="0.25">
      <c r="A20" s="68" t="s">
        <v>11</v>
      </c>
      <c r="B20" s="68" t="s">
        <v>11</v>
      </c>
      <c r="C20" s="120" t="s">
        <v>809</v>
      </c>
      <c r="D20" s="121" t="s">
        <v>810</v>
      </c>
      <c r="E20" s="122" t="s">
        <v>43</v>
      </c>
      <c r="F20" s="123" t="s">
        <v>108</v>
      </c>
      <c r="G20" s="124" t="s">
        <v>811</v>
      </c>
      <c r="H20" s="121" t="s">
        <v>812</v>
      </c>
      <c r="I20" s="123" t="s">
        <v>698</v>
      </c>
      <c r="J20" s="123" t="s">
        <v>813</v>
      </c>
      <c r="K20" s="123" t="s">
        <v>813</v>
      </c>
      <c r="L20" s="124" t="s">
        <v>814</v>
      </c>
      <c r="M20" s="68" t="s">
        <v>125</v>
      </c>
      <c r="N20" s="123" t="s">
        <v>815</v>
      </c>
      <c r="O20" s="125">
        <v>37768</v>
      </c>
      <c r="P20" s="123" t="s">
        <v>816</v>
      </c>
      <c r="Q20" s="123" t="s">
        <v>817</v>
      </c>
      <c r="R20" s="125">
        <v>43100</v>
      </c>
      <c r="S20" s="123" t="s">
        <v>818</v>
      </c>
      <c r="T20" s="123" t="s">
        <v>55</v>
      </c>
      <c r="U20" s="130" t="s">
        <v>819</v>
      </c>
      <c r="V20" s="123" t="s">
        <v>820</v>
      </c>
      <c r="W20" s="67" t="s">
        <v>712</v>
      </c>
      <c r="X20" s="121" t="s">
        <v>821</v>
      </c>
      <c r="Y20" s="121" t="s">
        <v>793</v>
      </c>
      <c r="Z20" s="68" t="str">
        <f t="shared" si="0"/>
        <v xml:space="preserve">Lê Hải </v>
      </c>
      <c r="AA20" s="120" t="s">
        <v>822</v>
      </c>
      <c r="AB20" s="123"/>
      <c r="AC20" s="123"/>
      <c r="AD20" s="123"/>
    </row>
    <row r="21" spans="1:228" s="25" customFormat="1" x14ac:dyDescent="0.25">
      <c r="A21" s="68"/>
      <c r="B21" s="69"/>
      <c r="C21" s="133" t="s">
        <v>823</v>
      </c>
      <c r="D21" s="66"/>
      <c r="E21" s="71"/>
      <c r="F21" s="67"/>
      <c r="G21" s="68"/>
      <c r="H21" s="81"/>
      <c r="I21" s="67"/>
      <c r="J21" s="67"/>
      <c r="K21" s="67"/>
      <c r="L21" s="68"/>
      <c r="M21" s="68"/>
      <c r="N21" s="67"/>
      <c r="O21" s="128"/>
      <c r="P21" s="67"/>
      <c r="Q21" s="67"/>
      <c r="R21" s="128"/>
      <c r="S21" s="67"/>
      <c r="T21" s="67"/>
      <c r="U21" s="128"/>
      <c r="V21" s="67"/>
      <c r="W21" s="67"/>
      <c r="X21" s="68"/>
      <c r="Y21" s="68"/>
      <c r="Z21" s="68" t="e">
        <f>LEFT(#REF!,LEN(#REF!)-LEN(AA21))</f>
        <v>#REF!</v>
      </c>
      <c r="AA21" s="134"/>
      <c r="AB21" s="67"/>
      <c r="AC21" s="67"/>
      <c r="AD21" s="67"/>
    </row>
    <row r="22" spans="1:228" s="69" customFormat="1" ht="53.25" customHeight="1" x14ac:dyDescent="0.25">
      <c r="A22" s="68" t="s">
        <v>12</v>
      </c>
      <c r="B22" s="68" t="s">
        <v>1</v>
      </c>
      <c r="C22" s="78" t="s">
        <v>824</v>
      </c>
      <c r="D22" s="66">
        <v>33309</v>
      </c>
      <c r="E22" s="122" t="s">
        <v>43</v>
      </c>
      <c r="F22" s="67" t="s">
        <v>825</v>
      </c>
      <c r="G22" s="68">
        <v>334615169</v>
      </c>
      <c r="H22" s="66" t="s">
        <v>826</v>
      </c>
      <c r="I22" s="67" t="s">
        <v>827</v>
      </c>
      <c r="J22" s="67" t="s">
        <v>828</v>
      </c>
      <c r="K22" s="67" t="s">
        <v>829</v>
      </c>
      <c r="L22" s="68" t="s">
        <v>830</v>
      </c>
      <c r="M22" s="68" t="s">
        <v>125</v>
      </c>
      <c r="N22" s="67" t="s">
        <v>831</v>
      </c>
      <c r="O22" s="128" t="s">
        <v>832</v>
      </c>
      <c r="P22" s="67" t="s">
        <v>833</v>
      </c>
      <c r="Q22" s="123" t="s">
        <v>817</v>
      </c>
      <c r="R22" s="128" t="s">
        <v>832</v>
      </c>
      <c r="S22" s="67" t="s">
        <v>833</v>
      </c>
      <c r="T22" s="123" t="s">
        <v>55</v>
      </c>
      <c r="U22" s="128" t="s">
        <v>834</v>
      </c>
      <c r="V22" s="67" t="s">
        <v>741</v>
      </c>
      <c r="W22" s="67" t="s">
        <v>712</v>
      </c>
      <c r="X22" s="66" t="s">
        <v>297</v>
      </c>
      <c r="Y22" s="66" t="s">
        <v>835</v>
      </c>
      <c r="Z22" s="68" t="str">
        <f t="shared" si="0"/>
        <v xml:space="preserve">Trần Quốc </v>
      </c>
      <c r="AA22" s="78" t="s">
        <v>836</v>
      </c>
      <c r="AB22" s="67"/>
      <c r="AC22" s="67"/>
      <c r="AD22" s="67"/>
    </row>
    <row r="23" spans="1:228" s="69" customFormat="1" ht="53.25" customHeight="1" x14ac:dyDescent="0.25">
      <c r="A23" s="68" t="s">
        <v>13</v>
      </c>
      <c r="B23" s="68" t="s">
        <v>2</v>
      </c>
      <c r="C23" s="78" t="s">
        <v>837</v>
      </c>
      <c r="D23" s="66" t="s">
        <v>838</v>
      </c>
      <c r="E23" s="122" t="s">
        <v>43</v>
      </c>
      <c r="F23" s="67" t="s">
        <v>732</v>
      </c>
      <c r="G23" s="68" t="s">
        <v>839</v>
      </c>
      <c r="H23" s="66" t="s">
        <v>840</v>
      </c>
      <c r="I23" s="67" t="s">
        <v>841</v>
      </c>
      <c r="J23" s="67" t="s">
        <v>842</v>
      </c>
      <c r="K23" s="67" t="s">
        <v>842</v>
      </c>
      <c r="L23" s="68" t="s">
        <v>843</v>
      </c>
      <c r="M23" s="68" t="s">
        <v>125</v>
      </c>
      <c r="N23" s="67" t="s">
        <v>831</v>
      </c>
      <c r="O23" s="132" t="s">
        <v>844</v>
      </c>
      <c r="P23" s="67" t="s">
        <v>845</v>
      </c>
      <c r="Q23" s="123" t="s">
        <v>817</v>
      </c>
      <c r="R23" s="132" t="s">
        <v>844</v>
      </c>
      <c r="S23" s="67" t="s">
        <v>845</v>
      </c>
      <c r="T23" s="67" t="s">
        <v>119</v>
      </c>
      <c r="U23" s="132" t="s">
        <v>846</v>
      </c>
      <c r="V23" s="67" t="s">
        <v>845</v>
      </c>
      <c r="W23" s="67" t="s">
        <v>712</v>
      </c>
      <c r="X23" s="66" t="s">
        <v>297</v>
      </c>
      <c r="Y23" s="66" t="s">
        <v>835</v>
      </c>
      <c r="Z23" s="68" t="str">
        <f t="shared" si="0"/>
        <v xml:space="preserve">Lương Minh </v>
      </c>
      <c r="AA23" s="78" t="s">
        <v>847</v>
      </c>
      <c r="AB23" s="67"/>
      <c r="AC23" s="67"/>
      <c r="AD23" s="67"/>
    </row>
    <row r="24" spans="1:228" s="69" customFormat="1" ht="53.25" customHeight="1" x14ac:dyDescent="0.25">
      <c r="A24" s="68" t="s">
        <v>14</v>
      </c>
      <c r="B24" s="68" t="s">
        <v>3</v>
      </c>
      <c r="C24" s="78" t="s">
        <v>848</v>
      </c>
      <c r="D24" s="66" t="s">
        <v>849</v>
      </c>
      <c r="E24" s="122" t="s">
        <v>43</v>
      </c>
      <c r="F24" s="67" t="s">
        <v>850</v>
      </c>
      <c r="G24" s="68" t="s">
        <v>851</v>
      </c>
      <c r="H24" s="66" t="s">
        <v>852</v>
      </c>
      <c r="I24" s="67" t="s">
        <v>698</v>
      </c>
      <c r="J24" s="67" t="s">
        <v>853</v>
      </c>
      <c r="K24" s="67" t="s">
        <v>853</v>
      </c>
      <c r="L24" s="68" t="s">
        <v>854</v>
      </c>
      <c r="M24" s="68" t="s">
        <v>58</v>
      </c>
      <c r="N24" s="67" t="s">
        <v>855</v>
      </c>
      <c r="O24" s="128">
        <v>41922</v>
      </c>
      <c r="P24" s="67" t="s">
        <v>856</v>
      </c>
      <c r="Q24" s="123" t="s">
        <v>817</v>
      </c>
      <c r="R24" s="125">
        <v>40051</v>
      </c>
      <c r="S24" s="123" t="s">
        <v>857</v>
      </c>
      <c r="T24" s="67"/>
      <c r="U24" s="128"/>
      <c r="V24" s="67"/>
      <c r="W24" s="129" t="s">
        <v>232</v>
      </c>
      <c r="X24" s="66" t="s">
        <v>858</v>
      </c>
      <c r="Y24" s="66" t="s">
        <v>859</v>
      </c>
      <c r="Z24" s="68" t="str">
        <f t="shared" si="0"/>
        <v xml:space="preserve">Vũ Ngọc </v>
      </c>
      <c r="AA24" s="78" t="s">
        <v>860</v>
      </c>
      <c r="AB24" s="67"/>
      <c r="AC24" s="67"/>
      <c r="AD24" s="67"/>
    </row>
    <row r="25" spans="1:228" s="69" customFormat="1" ht="53.25" customHeight="1" x14ac:dyDescent="0.25">
      <c r="A25" s="68" t="s">
        <v>15</v>
      </c>
      <c r="B25" s="68" t="s">
        <v>4</v>
      </c>
      <c r="C25" s="78" t="s">
        <v>861</v>
      </c>
      <c r="D25" s="66">
        <v>21835</v>
      </c>
      <c r="E25" s="122" t="s">
        <v>43</v>
      </c>
      <c r="F25" s="67" t="s">
        <v>732</v>
      </c>
      <c r="G25" s="68" t="s">
        <v>862</v>
      </c>
      <c r="H25" s="66" t="s">
        <v>863</v>
      </c>
      <c r="I25" s="67" t="s">
        <v>698</v>
      </c>
      <c r="J25" s="67" t="s">
        <v>864</v>
      </c>
      <c r="K25" s="67" t="s">
        <v>864</v>
      </c>
      <c r="L25" s="68" t="s">
        <v>862</v>
      </c>
      <c r="M25" s="68" t="s">
        <v>58</v>
      </c>
      <c r="N25" s="67" t="s">
        <v>865</v>
      </c>
      <c r="O25" s="128">
        <v>43187</v>
      </c>
      <c r="P25" s="67" t="s">
        <v>845</v>
      </c>
      <c r="Q25" s="67" t="s">
        <v>866</v>
      </c>
      <c r="R25" s="132" t="s">
        <v>867</v>
      </c>
      <c r="S25" s="67" t="s">
        <v>516</v>
      </c>
      <c r="T25" s="67" t="s">
        <v>45</v>
      </c>
      <c r="U25" s="132" t="s">
        <v>868</v>
      </c>
      <c r="V25" s="67" t="s">
        <v>514</v>
      </c>
      <c r="W25" s="129" t="s">
        <v>232</v>
      </c>
      <c r="X25" s="66" t="s">
        <v>869</v>
      </c>
      <c r="Y25" s="66" t="s">
        <v>870</v>
      </c>
      <c r="Z25" s="68" t="str">
        <f t="shared" si="0"/>
        <v xml:space="preserve">Lâm Thanh </v>
      </c>
      <c r="AA25" s="78" t="s">
        <v>871</v>
      </c>
      <c r="AB25" s="67" t="s">
        <v>61</v>
      </c>
      <c r="AC25" s="67" t="s">
        <v>872</v>
      </c>
      <c r="AD25" s="67" t="s">
        <v>873</v>
      </c>
    </row>
    <row r="26" spans="1:228" s="69" customFormat="1" ht="53.25" customHeight="1" x14ac:dyDescent="0.25">
      <c r="A26" s="68" t="s">
        <v>84</v>
      </c>
      <c r="B26" s="68" t="s">
        <v>5</v>
      </c>
      <c r="C26" s="78" t="s">
        <v>874</v>
      </c>
      <c r="D26" s="66">
        <v>29345</v>
      </c>
      <c r="E26" s="122" t="s">
        <v>43</v>
      </c>
      <c r="F26" s="67" t="s">
        <v>875</v>
      </c>
      <c r="G26" s="68" t="s">
        <v>876</v>
      </c>
      <c r="H26" s="66" t="s">
        <v>877</v>
      </c>
      <c r="I26" s="67" t="s">
        <v>698</v>
      </c>
      <c r="J26" s="67" t="s">
        <v>878</v>
      </c>
      <c r="K26" s="67" t="s">
        <v>878</v>
      </c>
      <c r="L26" s="68" t="s">
        <v>879</v>
      </c>
      <c r="M26" s="68" t="s">
        <v>125</v>
      </c>
      <c r="N26" s="67" t="s">
        <v>831</v>
      </c>
      <c r="O26" s="132" t="s">
        <v>880</v>
      </c>
      <c r="P26" s="67" t="s">
        <v>881</v>
      </c>
      <c r="Q26" s="123" t="s">
        <v>817</v>
      </c>
      <c r="R26" s="132" t="s">
        <v>880</v>
      </c>
      <c r="S26" s="67" t="s">
        <v>881</v>
      </c>
      <c r="T26" s="123" t="s">
        <v>55</v>
      </c>
      <c r="U26" s="132" t="s">
        <v>882</v>
      </c>
      <c r="V26" s="67" t="s">
        <v>883</v>
      </c>
      <c r="W26" s="67" t="s">
        <v>712</v>
      </c>
      <c r="X26" s="66" t="s">
        <v>884</v>
      </c>
      <c r="Y26" s="66" t="s">
        <v>885</v>
      </c>
      <c r="Z26" s="68" t="str">
        <f t="shared" si="0"/>
        <v xml:space="preserve">Trương Hữu </v>
      </c>
      <c r="AA26" s="78" t="s">
        <v>886</v>
      </c>
      <c r="AB26" s="67" t="s">
        <v>61</v>
      </c>
      <c r="AC26" s="67" t="s">
        <v>887</v>
      </c>
      <c r="AD26" s="67" t="s">
        <v>888</v>
      </c>
    </row>
    <row r="27" spans="1:228" s="69" customFormat="1" ht="53.25" customHeight="1" x14ac:dyDescent="0.25">
      <c r="A27" s="68" t="s">
        <v>87</v>
      </c>
      <c r="B27" s="68" t="s">
        <v>7</v>
      </c>
      <c r="C27" s="78" t="s">
        <v>889</v>
      </c>
      <c r="D27" s="71" t="s">
        <v>890</v>
      </c>
      <c r="E27" s="71" t="s">
        <v>38</v>
      </c>
      <c r="F27" s="67" t="s">
        <v>891</v>
      </c>
      <c r="G27" s="135" t="s">
        <v>892</v>
      </c>
      <c r="H27" s="66" t="s">
        <v>893</v>
      </c>
      <c r="I27" s="67" t="s">
        <v>841</v>
      </c>
      <c r="J27" s="136" t="s">
        <v>894</v>
      </c>
      <c r="K27" s="136" t="s">
        <v>894</v>
      </c>
      <c r="L27" s="68"/>
      <c r="M27" s="68" t="s">
        <v>58</v>
      </c>
      <c r="N27" s="67" t="s">
        <v>865</v>
      </c>
      <c r="O27" s="128" t="s">
        <v>895</v>
      </c>
      <c r="P27" s="67" t="s">
        <v>896</v>
      </c>
      <c r="Q27" s="67" t="s">
        <v>866</v>
      </c>
      <c r="R27" s="128" t="s">
        <v>895</v>
      </c>
      <c r="S27" s="67" t="s">
        <v>896</v>
      </c>
      <c r="T27" s="67" t="s">
        <v>45</v>
      </c>
      <c r="U27" s="128" t="s">
        <v>897</v>
      </c>
      <c r="V27" s="67" t="s">
        <v>898</v>
      </c>
      <c r="W27" s="67" t="s">
        <v>712</v>
      </c>
      <c r="X27" s="66" t="s">
        <v>409</v>
      </c>
      <c r="Y27" s="66" t="s">
        <v>899</v>
      </c>
      <c r="Z27" s="68" t="str">
        <f t="shared" si="0"/>
        <v xml:space="preserve">Huỳnh Thị Minh </v>
      </c>
      <c r="AA27" s="78" t="s">
        <v>900</v>
      </c>
      <c r="AB27" s="67"/>
      <c r="AC27" s="67"/>
      <c r="AD27" s="67"/>
    </row>
    <row r="28" spans="1:228" s="69" customFormat="1" ht="94.5" customHeight="1" x14ac:dyDescent="0.25">
      <c r="A28" s="68" t="s">
        <v>89</v>
      </c>
      <c r="B28" s="68" t="s">
        <v>8</v>
      </c>
      <c r="C28" s="137" t="s">
        <v>901</v>
      </c>
      <c r="D28" s="66" t="s">
        <v>902</v>
      </c>
      <c r="E28" s="71" t="s">
        <v>43</v>
      </c>
      <c r="F28" s="67" t="s">
        <v>732</v>
      </c>
      <c r="G28" s="68" t="s">
        <v>903</v>
      </c>
      <c r="H28" s="66" t="s">
        <v>904</v>
      </c>
      <c r="I28" s="67" t="s">
        <v>905</v>
      </c>
      <c r="J28" s="67" t="s">
        <v>906</v>
      </c>
      <c r="K28" s="67" t="s">
        <v>906</v>
      </c>
      <c r="L28" s="68" t="s">
        <v>907</v>
      </c>
      <c r="M28" s="68" t="s">
        <v>58</v>
      </c>
      <c r="N28" s="67" t="s">
        <v>865</v>
      </c>
      <c r="O28" s="68" t="s">
        <v>908</v>
      </c>
      <c r="P28" s="67" t="s">
        <v>896</v>
      </c>
      <c r="Q28" s="67" t="s">
        <v>866</v>
      </c>
      <c r="R28" s="68" t="s">
        <v>908</v>
      </c>
      <c r="S28" s="67" t="s">
        <v>896</v>
      </c>
      <c r="T28" s="67" t="s">
        <v>45</v>
      </c>
      <c r="U28" s="68" t="s">
        <v>590</v>
      </c>
      <c r="V28" s="67" t="s">
        <v>909</v>
      </c>
      <c r="W28" s="67" t="s">
        <v>232</v>
      </c>
      <c r="X28" s="67" t="s">
        <v>61</v>
      </c>
      <c r="Y28" s="68" t="s">
        <v>910</v>
      </c>
      <c r="Z28" s="68" t="s">
        <v>911</v>
      </c>
      <c r="AA28" s="66" t="s">
        <v>912</v>
      </c>
      <c r="AB28" s="67" t="s">
        <v>61</v>
      </c>
      <c r="AC28" s="68" t="s">
        <v>910</v>
      </c>
      <c r="AD28" s="68" t="s">
        <v>911</v>
      </c>
    </row>
    <row r="29" spans="1:228" s="69" customFormat="1" ht="67.5" customHeight="1" x14ac:dyDescent="0.25">
      <c r="A29" s="68" t="s">
        <v>95</v>
      </c>
      <c r="B29" s="68" t="s">
        <v>9</v>
      </c>
      <c r="C29" s="137" t="s">
        <v>913</v>
      </c>
      <c r="D29" s="66" t="s">
        <v>914</v>
      </c>
      <c r="E29" s="71" t="s">
        <v>38</v>
      </c>
      <c r="F29" s="67" t="s">
        <v>915</v>
      </c>
      <c r="G29" s="68" t="s">
        <v>916</v>
      </c>
      <c r="H29" s="66" t="s">
        <v>917</v>
      </c>
      <c r="I29" s="67" t="s">
        <v>918</v>
      </c>
      <c r="J29" s="67" t="s">
        <v>919</v>
      </c>
      <c r="K29" s="67" t="s">
        <v>920</v>
      </c>
      <c r="L29" s="68" t="s">
        <v>921</v>
      </c>
      <c r="M29" s="68" t="s">
        <v>58</v>
      </c>
      <c r="N29" s="67" t="s">
        <v>922</v>
      </c>
      <c r="O29" s="68" t="s">
        <v>923</v>
      </c>
      <c r="P29" s="67" t="s">
        <v>924</v>
      </c>
      <c r="Q29" s="68"/>
      <c r="R29" s="68"/>
      <c r="S29" s="68"/>
      <c r="T29" s="67" t="s">
        <v>119</v>
      </c>
      <c r="U29" s="68" t="s">
        <v>925</v>
      </c>
      <c r="V29" s="67" t="s">
        <v>661</v>
      </c>
      <c r="W29" s="67" t="s">
        <v>926</v>
      </c>
      <c r="X29" s="67"/>
      <c r="Y29" s="67"/>
      <c r="Z29" s="67"/>
      <c r="AA29" s="66" t="s">
        <v>912</v>
      </c>
      <c r="AB29" s="66"/>
      <c r="AC29" s="67"/>
      <c r="AD29" s="138"/>
    </row>
    <row r="30" spans="1:228" s="126" customFormat="1" x14ac:dyDescent="0.25">
      <c r="A30" s="67"/>
      <c r="B30" s="139"/>
      <c r="C30" s="133" t="s">
        <v>927</v>
      </c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8" t="e">
        <f>LEFT(#REF!,LEN(#REF!)-LEN(AA30))</f>
        <v>#REF!</v>
      </c>
      <c r="AA30" s="140"/>
      <c r="AB30" s="67"/>
      <c r="AC30" s="67"/>
      <c r="AD30" s="141"/>
    </row>
    <row r="31" spans="1:228" s="126" customFormat="1" ht="47.25" customHeight="1" x14ac:dyDescent="0.25">
      <c r="A31" s="68" t="s">
        <v>100</v>
      </c>
      <c r="B31" s="68" t="s">
        <v>1</v>
      </c>
      <c r="C31" s="142" t="s">
        <v>928</v>
      </c>
      <c r="D31" s="143" t="s">
        <v>929</v>
      </c>
      <c r="E31" s="122" t="s">
        <v>43</v>
      </c>
      <c r="F31" s="129" t="s">
        <v>930</v>
      </c>
      <c r="G31" s="144" t="s">
        <v>931</v>
      </c>
      <c r="H31" s="144" t="s">
        <v>932</v>
      </c>
      <c r="I31" s="129" t="s">
        <v>933</v>
      </c>
      <c r="J31" s="129" t="s">
        <v>934</v>
      </c>
      <c r="K31" s="129" t="s">
        <v>935</v>
      </c>
      <c r="L31" s="144" t="s">
        <v>936</v>
      </c>
      <c r="M31" s="68" t="s">
        <v>125</v>
      </c>
      <c r="N31" s="129" t="s">
        <v>937</v>
      </c>
      <c r="O31" s="145">
        <v>41922</v>
      </c>
      <c r="P31" s="129" t="s">
        <v>777</v>
      </c>
      <c r="Q31" s="129" t="s">
        <v>55</v>
      </c>
      <c r="R31" s="144" t="s">
        <v>938</v>
      </c>
      <c r="S31" s="129" t="s">
        <v>710</v>
      </c>
      <c r="T31" s="67" t="s">
        <v>45</v>
      </c>
      <c r="U31" s="68" t="s">
        <v>939</v>
      </c>
      <c r="V31" s="67" t="s">
        <v>510</v>
      </c>
      <c r="W31" s="129" t="s">
        <v>232</v>
      </c>
      <c r="X31" s="67" t="s">
        <v>940</v>
      </c>
      <c r="Y31" s="67" t="s">
        <v>941</v>
      </c>
      <c r="Z31" s="68" t="str">
        <f t="shared" si="0"/>
        <v xml:space="preserve">Nguyễn Văn Tuấn </v>
      </c>
      <c r="AA31" s="142" t="s">
        <v>942</v>
      </c>
      <c r="AB31" s="67" t="s">
        <v>61</v>
      </c>
      <c r="AC31" s="67" t="s">
        <v>943</v>
      </c>
      <c r="AD31" s="67" t="s">
        <v>944</v>
      </c>
    </row>
    <row r="32" spans="1:228" s="126" customFormat="1" ht="47.25" customHeight="1" x14ac:dyDescent="0.25">
      <c r="A32" s="68" t="s">
        <v>105</v>
      </c>
      <c r="B32" s="68" t="s">
        <v>2</v>
      </c>
      <c r="C32" s="78" t="s">
        <v>945</v>
      </c>
      <c r="D32" s="81" t="s">
        <v>946</v>
      </c>
      <c r="E32" s="122" t="s">
        <v>43</v>
      </c>
      <c r="F32" s="67" t="s">
        <v>947</v>
      </c>
      <c r="G32" s="68" t="s">
        <v>948</v>
      </c>
      <c r="H32" s="81" t="s">
        <v>949</v>
      </c>
      <c r="I32" s="67" t="s">
        <v>950</v>
      </c>
      <c r="J32" s="67" t="s">
        <v>951</v>
      </c>
      <c r="K32" s="67" t="s">
        <v>951</v>
      </c>
      <c r="L32" s="71" t="s">
        <v>952</v>
      </c>
      <c r="M32" s="68" t="s">
        <v>125</v>
      </c>
      <c r="N32" s="67" t="s">
        <v>953</v>
      </c>
      <c r="O32" s="67" t="s">
        <v>954</v>
      </c>
      <c r="P32" s="67" t="s">
        <v>510</v>
      </c>
      <c r="Q32" s="67"/>
      <c r="R32" s="67"/>
      <c r="S32" s="67"/>
      <c r="T32" s="67" t="s">
        <v>55</v>
      </c>
      <c r="U32" s="67" t="s">
        <v>955</v>
      </c>
      <c r="V32" s="67" t="s">
        <v>741</v>
      </c>
      <c r="W32" s="67" t="s">
        <v>712</v>
      </c>
      <c r="X32" s="67" t="s">
        <v>956</v>
      </c>
      <c r="Y32" s="67" t="s">
        <v>957</v>
      </c>
      <c r="Z32" s="68" t="str">
        <f t="shared" si="0"/>
        <v xml:space="preserve">Nguyễn Bá </v>
      </c>
      <c r="AA32" s="78" t="s">
        <v>958</v>
      </c>
      <c r="AB32" s="67" t="s">
        <v>61</v>
      </c>
      <c r="AC32" s="67" t="s">
        <v>959</v>
      </c>
      <c r="AD32" s="141" t="s">
        <v>960</v>
      </c>
    </row>
    <row r="33" spans="1:30" s="126" customFormat="1" ht="47.25" customHeight="1" x14ac:dyDescent="0.25">
      <c r="A33" s="68" t="s">
        <v>107</v>
      </c>
      <c r="B33" s="68" t="s">
        <v>3</v>
      </c>
      <c r="C33" s="78" t="s">
        <v>961</v>
      </c>
      <c r="D33" s="66" t="s">
        <v>962</v>
      </c>
      <c r="E33" s="122" t="s">
        <v>43</v>
      </c>
      <c r="F33" s="67"/>
      <c r="G33" s="68"/>
      <c r="H33" s="68"/>
      <c r="I33" s="67"/>
      <c r="J33" s="67"/>
      <c r="K33" s="67"/>
      <c r="L33" s="68"/>
      <c r="M33" s="68" t="s">
        <v>125</v>
      </c>
      <c r="N33" s="67" t="s">
        <v>953</v>
      </c>
      <c r="O33" s="67" t="s">
        <v>954</v>
      </c>
      <c r="P33" s="67" t="s">
        <v>845</v>
      </c>
      <c r="Q33" s="67" t="s">
        <v>60</v>
      </c>
      <c r="R33" s="67" t="s">
        <v>963</v>
      </c>
      <c r="S33" s="67" t="s">
        <v>845</v>
      </c>
      <c r="T33" s="67" t="s">
        <v>119</v>
      </c>
      <c r="U33" s="66" t="s">
        <v>964</v>
      </c>
      <c r="V33" s="67" t="s">
        <v>845</v>
      </c>
      <c r="W33" s="129" t="s">
        <v>232</v>
      </c>
      <c r="X33" s="67" t="s">
        <v>965</v>
      </c>
      <c r="Y33" s="68" t="s">
        <v>966</v>
      </c>
      <c r="Z33" s="68" t="str">
        <f t="shared" si="0"/>
        <v xml:space="preserve">Phạm Hải </v>
      </c>
      <c r="AA33" s="78" t="s">
        <v>967</v>
      </c>
      <c r="AB33" s="67"/>
      <c r="AC33" s="67"/>
      <c r="AD33" s="67"/>
    </row>
    <row r="34" spans="1:30" s="126" customFormat="1" ht="47.25" customHeight="1" x14ac:dyDescent="0.25">
      <c r="A34" s="68" t="s">
        <v>110</v>
      </c>
      <c r="B34" s="68" t="s">
        <v>4</v>
      </c>
      <c r="C34" s="142" t="s">
        <v>968</v>
      </c>
      <c r="D34" s="143" t="s">
        <v>969</v>
      </c>
      <c r="E34" s="122" t="s">
        <v>43</v>
      </c>
      <c r="F34" s="129" t="s">
        <v>930</v>
      </c>
      <c r="G34" s="144" t="s">
        <v>970</v>
      </c>
      <c r="H34" s="143" t="s">
        <v>971</v>
      </c>
      <c r="I34" s="129" t="s">
        <v>972</v>
      </c>
      <c r="J34" s="129" t="s">
        <v>973</v>
      </c>
      <c r="K34" s="129" t="s">
        <v>974</v>
      </c>
      <c r="L34" s="144" t="s">
        <v>975</v>
      </c>
      <c r="M34" s="68" t="s">
        <v>58</v>
      </c>
      <c r="N34" s="129" t="s">
        <v>976</v>
      </c>
      <c r="O34" s="129" t="s">
        <v>977</v>
      </c>
      <c r="P34" s="67" t="s">
        <v>510</v>
      </c>
      <c r="Q34" s="129" t="s">
        <v>60</v>
      </c>
      <c r="R34" s="129" t="s">
        <v>978</v>
      </c>
      <c r="S34" s="129" t="s">
        <v>979</v>
      </c>
      <c r="T34" s="67" t="s">
        <v>45</v>
      </c>
      <c r="U34" s="81">
        <v>42280</v>
      </c>
      <c r="V34" s="67" t="s">
        <v>510</v>
      </c>
      <c r="W34" s="129" t="s">
        <v>232</v>
      </c>
      <c r="X34" s="67" t="s">
        <v>980</v>
      </c>
      <c r="Y34" s="67" t="s">
        <v>981</v>
      </c>
      <c r="Z34" s="68" t="str">
        <f t="shared" si="0"/>
        <v xml:space="preserve">Quãng Minh </v>
      </c>
      <c r="AA34" s="142" t="s">
        <v>982</v>
      </c>
      <c r="AB34" s="67"/>
      <c r="AC34" s="67"/>
      <c r="AD34" s="141"/>
    </row>
    <row r="35" spans="1:30" s="126" customFormat="1" ht="72" customHeight="1" x14ac:dyDescent="0.25">
      <c r="A35" s="68" t="s">
        <v>111</v>
      </c>
      <c r="B35" s="68" t="s">
        <v>5</v>
      </c>
      <c r="C35" s="78" t="s">
        <v>983</v>
      </c>
      <c r="D35" s="66" t="s">
        <v>984</v>
      </c>
      <c r="E35" s="122" t="s">
        <v>43</v>
      </c>
      <c r="F35" s="67" t="s">
        <v>59</v>
      </c>
      <c r="G35" s="68" t="s">
        <v>985</v>
      </c>
      <c r="H35" s="68"/>
      <c r="I35" s="67"/>
      <c r="J35" s="67"/>
      <c r="K35" s="67" t="s">
        <v>986</v>
      </c>
      <c r="L35" s="68" t="s">
        <v>987</v>
      </c>
      <c r="M35" s="68" t="s">
        <v>58</v>
      </c>
      <c r="N35" s="67" t="s">
        <v>988</v>
      </c>
      <c r="O35" s="67" t="s">
        <v>977</v>
      </c>
      <c r="P35" s="67" t="s">
        <v>510</v>
      </c>
      <c r="Q35" s="67" t="s">
        <v>491</v>
      </c>
      <c r="R35" s="146" t="s">
        <v>989</v>
      </c>
      <c r="S35" s="67" t="s">
        <v>990</v>
      </c>
      <c r="T35" s="146" t="s">
        <v>55</v>
      </c>
      <c r="U35" s="146" t="s">
        <v>991</v>
      </c>
      <c r="V35" s="67" t="s">
        <v>511</v>
      </c>
      <c r="W35" s="129" t="s">
        <v>232</v>
      </c>
      <c r="X35" s="67" t="s">
        <v>992</v>
      </c>
      <c r="Y35" s="68" t="s">
        <v>993</v>
      </c>
      <c r="Z35" s="68" t="str">
        <f t="shared" si="0"/>
        <v xml:space="preserve">Trần Văn </v>
      </c>
      <c r="AA35" s="78" t="s">
        <v>994</v>
      </c>
      <c r="AB35" s="67" t="s">
        <v>61</v>
      </c>
      <c r="AC35" s="67" t="s">
        <v>995</v>
      </c>
      <c r="AD35" s="67">
        <v>2016</v>
      </c>
    </row>
    <row r="36" spans="1:30" s="126" customFormat="1" ht="72" customHeight="1" x14ac:dyDescent="0.25">
      <c r="A36" s="68" t="s">
        <v>118</v>
      </c>
      <c r="B36" s="68" t="s">
        <v>7</v>
      </c>
      <c r="C36" s="78" t="s">
        <v>996</v>
      </c>
      <c r="D36" s="67" t="s">
        <v>997</v>
      </c>
      <c r="E36" s="122" t="s">
        <v>43</v>
      </c>
      <c r="F36" s="67" t="s">
        <v>998</v>
      </c>
      <c r="G36" s="68" t="s">
        <v>999</v>
      </c>
      <c r="H36" s="67" t="s">
        <v>1000</v>
      </c>
      <c r="I36" s="67" t="s">
        <v>1001</v>
      </c>
      <c r="J36" s="67" t="s">
        <v>1002</v>
      </c>
      <c r="K36" s="67" t="s">
        <v>1003</v>
      </c>
      <c r="L36" s="71" t="s">
        <v>1004</v>
      </c>
      <c r="M36" s="68" t="s">
        <v>125</v>
      </c>
      <c r="N36" s="67" t="s">
        <v>1005</v>
      </c>
      <c r="O36" s="67" t="s">
        <v>1006</v>
      </c>
      <c r="P36" s="67" t="s">
        <v>845</v>
      </c>
      <c r="Q36" s="67" t="s">
        <v>491</v>
      </c>
      <c r="R36" s="81">
        <v>42835</v>
      </c>
      <c r="S36" s="67" t="s">
        <v>512</v>
      </c>
      <c r="T36" s="67" t="s">
        <v>119</v>
      </c>
      <c r="U36" s="67" t="s">
        <v>1007</v>
      </c>
      <c r="V36" s="67" t="s">
        <v>845</v>
      </c>
      <c r="W36" s="129" t="s">
        <v>232</v>
      </c>
      <c r="X36" s="67" t="s">
        <v>980</v>
      </c>
      <c r="Y36" s="67" t="s">
        <v>1008</v>
      </c>
      <c r="Z36" s="68" t="str">
        <f t="shared" si="0"/>
        <v xml:space="preserve">Nguyễn Thanh </v>
      </c>
      <c r="AA36" s="78" t="s">
        <v>321</v>
      </c>
      <c r="AB36" s="67"/>
      <c r="AC36" s="67"/>
      <c r="AD36" s="141"/>
    </row>
    <row r="37" spans="1:30" s="126" customFormat="1" ht="42.75" customHeight="1" x14ac:dyDescent="0.25">
      <c r="A37" s="68" t="s">
        <v>120</v>
      </c>
      <c r="B37" s="68" t="s">
        <v>8</v>
      </c>
      <c r="C37" s="78" t="s">
        <v>1009</v>
      </c>
      <c r="D37" s="81">
        <v>32146</v>
      </c>
      <c r="E37" s="122" t="s">
        <v>43</v>
      </c>
      <c r="F37" s="67" t="s">
        <v>1010</v>
      </c>
      <c r="G37" s="71" t="s">
        <v>1011</v>
      </c>
      <c r="H37" s="81" t="s">
        <v>1012</v>
      </c>
      <c r="I37" s="67" t="s">
        <v>1013</v>
      </c>
      <c r="J37" s="67" t="s">
        <v>1014</v>
      </c>
      <c r="K37" s="67" t="s">
        <v>1015</v>
      </c>
      <c r="L37" s="71" t="s">
        <v>1016</v>
      </c>
      <c r="M37" s="68" t="s">
        <v>58</v>
      </c>
      <c r="N37" s="67" t="s">
        <v>1017</v>
      </c>
      <c r="O37" s="67" t="s">
        <v>1018</v>
      </c>
      <c r="P37" s="67" t="s">
        <v>510</v>
      </c>
      <c r="Q37" s="67" t="s">
        <v>55</v>
      </c>
      <c r="R37" s="81">
        <v>40338</v>
      </c>
      <c r="S37" s="67" t="s">
        <v>510</v>
      </c>
      <c r="T37" s="67" t="s">
        <v>55</v>
      </c>
      <c r="U37" s="81">
        <v>41892</v>
      </c>
      <c r="V37" s="67" t="s">
        <v>741</v>
      </c>
      <c r="W37" s="129" t="s">
        <v>712</v>
      </c>
      <c r="X37" s="67" t="s">
        <v>1019</v>
      </c>
      <c r="Y37" s="67" t="s">
        <v>1020</v>
      </c>
      <c r="Z37" s="68" t="str">
        <f t="shared" si="0"/>
        <v xml:space="preserve">Trần  Xuân </v>
      </c>
      <c r="AA37" s="78" t="s">
        <v>1021</v>
      </c>
      <c r="AB37" s="67"/>
      <c r="AC37" s="67"/>
      <c r="AD37" s="141"/>
    </row>
    <row r="38" spans="1:30" s="126" customFormat="1" ht="42.75" customHeight="1" x14ac:dyDescent="0.25">
      <c r="A38" s="68" t="s">
        <v>121</v>
      </c>
      <c r="B38" s="68" t="s">
        <v>9</v>
      </c>
      <c r="C38" s="78" t="s">
        <v>1022</v>
      </c>
      <c r="D38" s="66" t="s">
        <v>1023</v>
      </c>
      <c r="E38" s="122" t="s">
        <v>43</v>
      </c>
      <c r="F38" s="67"/>
      <c r="G38" s="68"/>
      <c r="H38" s="68"/>
      <c r="I38" s="67"/>
      <c r="J38" s="67"/>
      <c r="K38" s="67"/>
      <c r="L38" s="68"/>
      <c r="M38" s="68" t="s">
        <v>125</v>
      </c>
      <c r="N38" s="67" t="s">
        <v>1024</v>
      </c>
      <c r="O38" s="67" t="s">
        <v>1025</v>
      </c>
      <c r="P38" s="67" t="s">
        <v>510</v>
      </c>
      <c r="Q38" s="67"/>
      <c r="R38" s="67"/>
      <c r="S38" s="67"/>
      <c r="T38" s="67"/>
      <c r="U38" s="67"/>
      <c r="V38" s="67"/>
      <c r="W38" s="129" t="s">
        <v>805</v>
      </c>
      <c r="X38" s="67" t="s">
        <v>965</v>
      </c>
      <c r="Y38" s="68" t="s">
        <v>1026</v>
      </c>
      <c r="Z38" s="68" t="str">
        <f t="shared" si="0"/>
        <v xml:space="preserve">Phạm Văn </v>
      </c>
      <c r="AA38" s="78" t="s">
        <v>1027</v>
      </c>
      <c r="AB38" s="67"/>
      <c r="AC38" s="67"/>
      <c r="AD38" s="67"/>
    </row>
    <row r="39" spans="1:30" s="126" customFormat="1" ht="49.5" customHeight="1" x14ac:dyDescent="0.25">
      <c r="A39" s="68" t="s">
        <v>124</v>
      </c>
      <c r="B39" s="68" t="s">
        <v>10</v>
      </c>
      <c r="C39" s="78" t="s">
        <v>1028</v>
      </c>
      <c r="D39" s="143" t="s">
        <v>1029</v>
      </c>
      <c r="E39" s="122" t="s">
        <v>43</v>
      </c>
      <c r="F39" s="129" t="s">
        <v>732</v>
      </c>
      <c r="G39" s="144" t="s">
        <v>1030</v>
      </c>
      <c r="H39" s="81" t="s">
        <v>1031</v>
      </c>
      <c r="I39" s="67" t="s">
        <v>1032</v>
      </c>
      <c r="J39" s="129" t="s">
        <v>1033</v>
      </c>
      <c r="K39" s="129" t="s">
        <v>1033</v>
      </c>
      <c r="L39" s="67" t="s">
        <v>1034</v>
      </c>
      <c r="M39" s="68" t="s">
        <v>125</v>
      </c>
      <c r="N39" s="129" t="s">
        <v>1035</v>
      </c>
      <c r="O39" s="129" t="s">
        <v>1036</v>
      </c>
      <c r="P39" s="129" t="s">
        <v>1037</v>
      </c>
      <c r="Q39" s="129" t="s">
        <v>55</v>
      </c>
      <c r="R39" s="129" t="s">
        <v>1038</v>
      </c>
      <c r="S39" s="129" t="s">
        <v>1039</v>
      </c>
      <c r="T39" s="129" t="s">
        <v>55</v>
      </c>
      <c r="U39" s="129" t="s">
        <v>1040</v>
      </c>
      <c r="V39" s="129" t="s">
        <v>1037</v>
      </c>
      <c r="W39" s="129" t="s">
        <v>232</v>
      </c>
      <c r="X39" s="67" t="s">
        <v>1041</v>
      </c>
      <c r="Y39" s="67" t="s">
        <v>1042</v>
      </c>
      <c r="Z39" s="68" t="str">
        <f t="shared" si="0"/>
        <v xml:space="preserve">Đỗ Hoàng </v>
      </c>
      <c r="AA39" s="78" t="s">
        <v>1043</v>
      </c>
      <c r="AB39" s="67" t="s">
        <v>61</v>
      </c>
      <c r="AC39" s="67" t="s">
        <v>1044</v>
      </c>
      <c r="AD39" s="141">
        <v>2016</v>
      </c>
    </row>
    <row r="40" spans="1:30" s="126" customFormat="1" ht="94.5" x14ac:dyDescent="0.25">
      <c r="A40" s="68" t="s">
        <v>126</v>
      </c>
      <c r="B40" s="68" t="s">
        <v>11</v>
      </c>
      <c r="C40" s="142" t="s">
        <v>1045</v>
      </c>
      <c r="D40" s="143" t="s">
        <v>1046</v>
      </c>
      <c r="E40" s="122" t="s">
        <v>43</v>
      </c>
      <c r="F40" s="129" t="s">
        <v>1047</v>
      </c>
      <c r="G40" s="144" t="s">
        <v>1048</v>
      </c>
      <c r="H40" s="144" t="s">
        <v>1049</v>
      </c>
      <c r="I40" s="129" t="s">
        <v>1050</v>
      </c>
      <c r="J40" s="67" t="s">
        <v>1051</v>
      </c>
      <c r="K40" s="129" t="s">
        <v>1052</v>
      </c>
      <c r="L40" s="144" t="s">
        <v>1053</v>
      </c>
      <c r="M40" s="68" t="s">
        <v>58</v>
      </c>
      <c r="N40" s="129" t="s">
        <v>1054</v>
      </c>
      <c r="O40" s="145">
        <v>38811</v>
      </c>
      <c r="P40" s="129" t="s">
        <v>510</v>
      </c>
      <c r="Q40" s="63" t="s">
        <v>1055</v>
      </c>
      <c r="R40" s="147" t="s">
        <v>1056</v>
      </c>
      <c r="S40" s="148" t="s">
        <v>1057</v>
      </c>
      <c r="T40" s="148" t="s">
        <v>55</v>
      </c>
      <c r="U40" s="147" t="s">
        <v>1058</v>
      </c>
      <c r="V40" s="148" t="s">
        <v>1059</v>
      </c>
      <c r="W40" s="67" t="s">
        <v>712</v>
      </c>
      <c r="X40" s="67" t="s">
        <v>1060</v>
      </c>
      <c r="Y40" s="67" t="s">
        <v>1061</v>
      </c>
      <c r="Z40" s="68" t="str">
        <f t="shared" si="0"/>
        <v xml:space="preserve">Nguyễn Xuân </v>
      </c>
      <c r="AA40" s="142" t="s">
        <v>1062</v>
      </c>
      <c r="AB40" s="67" t="s">
        <v>61</v>
      </c>
      <c r="AC40" s="67" t="s">
        <v>1063</v>
      </c>
      <c r="AD40" s="141" t="s">
        <v>1064</v>
      </c>
    </row>
    <row r="41" spans="1:30" s="126" customFormat="1" ht="67.5" customHeight="1" x14ac:dyDescent="0.25">
      <c r="A41" s="68" t="s">
        <v>127</v>
      </c>
      <c r="B41" s="68" t="s">
        <v>12</v>
      </c>
      <c r="C41" s="78" t="s">
        <v>1065</v>
      </c>
      <c r="D41" s="67" t="s">
        <v>1066</v>
      </c>
      <c r="E41" s="122" t="s">
        <v>43</v>
      </c>
      <c r="F41" s="67" t="s">
        <v>1067</v>
      </c>
      <c r="G41" s="71" t="s">
        <v>1068</v>
      </c>
      <c r="H41" s="67" t="s">
        <v>1069</v>
      </c>
      <c r="I41" s="67" t="s">
        <v>1050</v>
      </c>
      <c r="J41" s="67" t="s">
        <v>1070</v>
      </c>
      <c r="K41" s="67" t="s">
        <v>1070</v>
      </c>
      <c r="L41" s="71" t="s">
        <v>1071</v>
      </c>
      <c r="M41" s="68" t="s">
        <v>125</v>
      </c>
      <c r="N41" s="67" t="s">
        <v>1072</v>
      </c>
      <c r="O41" s="67" t="s">
        <v>1073</v>
      </c>
      <c r="P41" s="67" t="s">
        <v>510</v>
      </c>
      <c r="Q41" s="67" t="s">
        <v>60</v>
      </c>
      <c r="R41" s="67" t="s">
        <v>1074</v>
      </c>
      <c r="S41" s="67" t="s">
        <v>1075</v>
      </c>
      <c r="T41" s="67" t="s">
        <v>55</v>
      </c>
      <c r="U41" s="81">
        <v>39029</v>
      </c>
      <c r="V41" s="67" t="s">
        <v>1076</v>
      </c>
      <c r="W41" s="129" t="s">
        <v>805</v>
      </c>
      <c r="X41" s="67" t="s">
        <v>1019</v>
      </c>
      <c r="Y41" s="67" t="s">
        <v>1077</v>
      </c>
      <c r="Z41" s="68" t="str">
        <f t="shared" si="0"/>
        <v xml:space="preserve">Dương Tấn </v>
      </c>
      <c r="AA41" s="78" t="s">
        <v>1078</v>
      </c>
      <c r="AB41" s="67" t="s">
        <v>61</v>
      </c>
      <c r="AC41" s="67" t="s">
        <v>1079</v>
      </c>
      <c r="AD41" s="141" t="s">
        <v>1080</v>
      </c>
    </row>
    <row r="42" spans="1:30" s="126" customFormat="1" ht="63" x14ac:dyDescent="0.25">
      <c r="A42" s="68" t="s">
        <v>128</v>
      </c>
      <c r="B42" s="68" t="s">
        <v>13</v>
      </c>
      <c r="C42" s="78" t="s">
        <v>1081</v>
      </c>
      <c r="D42" s="81">
        <v>30598</v>
      </c>
      <c r="E42" s="122" t="s">
        <v>43</v>
      </c>
      <c r="F42" s="67" t="s">
        <v>1082</v>
      </c>
      <c r="G42" s="71" t="s">
        <v>1083</v>
      </c>
      <c r="H42" s="81">
        <v>42192</v>
      </c>
      <c r="I42" s="67" t="s">
        <v>1050</v>
      </c>
      <c r="J42" s="67" t="s">
        <v>1084</v>
      </c>
      <c r="K42" s="67" t="s">
        <v>1085</v>
      </c>
      <c r="L42" s="71" t="s">
        <v>1086</v>
      </c>
      <c r="M42" s="68" t="s">
        <v>58</v>
      </c>
      <c r="N42" s="67" t="s">
        <v>1017</v>
      </c>
      <c r="O42" s="67" t="s">
        <v>1087</v>
      </c>
      <c r="P42" s="67" t="s">
        <v>510</v>
      </c>
      <c r="Q42" s="67" t="s">
        <v>55</v>
      </c>
      <c r="R42" s="67" t="s">
        <v>1088</v>
      </c>
      <c r="S42" s="67" t="s">
        <v>1089</v>
      </c>
      <c r="T42" s="67" t="s">
        <v>45</v>
      </c>
      <c r="U42" s="67" t="s">
        <v>1090</v>
      </c>
      <c r="V42" s="67" t="s">
        <v>510</v>
      </c>
      <c r="W42" s="129" t="s">
        <v>1091</v>
      </c>
      <c r="X42" s="67" t="s">
        <v>1019</v>
      </c>
      <c r="Y42" s="67" t="s">
        <v>1077</v>
      </c>
      <c r="Z42" s="68" t="str">
        <f t="shared" si="0"/>
        <v xml:space="preserve">Nguyễn Chí </v>
      </c>
      <c r="AA42" s="78" t="s">
        <v>499</v>
      </c>
      <c r="AB42" s="67"/>
      <c r="AC42" s="67"/>
      <c r="AD42" s="141"/>
    </row>
    <row r="43" spans="1:30" s="126" customFormat="1" ht="45.75" customHeight="1" x14ac:dyDescent="0.25">
      <c r="A43" s="68" t="s">
        <v>129</v>
      </c>
      <c r="B43" s="68" t="s">
        <v>14</v>
      </c>
      <c r="C43" s="78" t="s">
        <v>1092</v>
      </c>
      <c r="D43" s="81" t="s">
        <v>1093</v>
      </c>
      <c r="E43" s="122" t="s">
        <v>43</v>
      </c>
      <c r="F43" s="67" t="s">
        <v>1094</v>
      </c>
      <c r="G43" s="71" t="s">
        <v>1095</v>
      </c>
      <c r="H43" s="81" t="s">
        <v>1096</v>
      </c>
      <c r="I43" s="67" t="s">
        <v>1050</v>
      </c>
      <c r="J43" s="67" t="s">
        <v>1097</v>
      </c>
      <c r="K43" s="67" t="s">
        <v>1098</v>
      </c>
      <c r="L43" s="71" t="s">
        <v>1099</v>
      </c>
      <c r="M43" s="68" t="s">
        <v>58</v>
      </c>
      <c r="N43" s="67" t="s">
        <v>1100</v>
      </c>
      <c r="O43" s="67" t="s">
        <v>1101</v>
      </c>
      <c r="P43" s="67" t="s">
        <v>724</v>
      </c>
      <c r="Q43" s="67" t="s">
        <v>55</v>
      </c>
      <c r="R43" s="67" t="s">
        <v>1102</v>
      </c>
      <c r="S43" s="67" t="s">
        <v>1103</v>
      </c>
      <c r="T43" s="67" t="s">
        <v>55</v>
      </c>
      <c r="U43" s="67" t="s">
        <v>1104</v>
      </c>
      <c r="V43" s="67" t="s">
        <v>511</v>
      </c>
      <c r="W43" s="129" t="s">
        <v>712</v>
      </c>
      <c r="X43" s="67" t="s">
        <v>1105</v>
      </c>
      <c r="Y43" s="67" t="s">
        <v>1106</v>
      </c>
      <c r="Z43" s="68" t="str">
        <f t="shared" si="0"/>
        <v xml:space="preserve">Nguyễn Văn </v>
      </c>
      <c r="AA43" s="78" t="s">
        <v>1107</v>
      </c>
      <c r="AB43" s="67"/>
      <c r="AC43" s="67"/>
      <c r="AD43" s="141"/>
    </row>
    <row r="44" spans="1:30" s="126" customFormat="1" ht="67.5" customHeight="1" x14ac:dyDescent="0.25">
      <c r="A44" s="68" t="s">
        <v>130</v>
      </c>
      <c r="B44" s="68" t="s">
        <v>15</v>
      </c>
      <c r="C44" s="142" t="s">
        <v>1108</v>
      </c>
      <c r="D44" s="143" t="s">
        <v>1109</v>
      </c>
      <c r="E44" s="122" t="s">
        <v>43</v>
      </c>
      <c r="F44" s="129" t="s">
        <v>947</v>
      </c>
      <c r="G44" s="144" t="s">
        <v>1110</v>
      </c>
      <c r="H44" s="143" t="s">
        <v>1111</v>
      </c>
      <c r="I44" s="129" t="s">
        <v>1112</v>
      </c>
      <c r="J44" s="129" t="s">
        <v>1113</v>
      </c>
      <c r="K44" s="129" t="s">
        <v>1113</v>
      </c>
      <c r="L44" s="144" t="s">
        <v>1114</v>
      </c>
      <c r="M44" s="68" t="s">
        <v>58</v>
      </c>
      <c r="N44" s="129" t="s">
        <v>976</v>
      </c>
      <c r="O44" s="129" t="s">
        <v>1115</v>
      </c>
      <c r="P44" s="129" t="s">
        <v>510</v>
      </c>
      <c r="Q44" s="129" t="s">
        <v>55</v>
      </c>
      <c r="R44" s="129" t="s">
        <v>1116</v>
      </c>
      <c r="S44" s="129" t="s">
        <v>1117</v>
      </c>
      <c r="T44" s="129" t="s">
        <v>55</v>
      </c>
      <c r="U44" s="129" t="s">
        <v>1118</v>
      </c>
      <c r="V44" s="129" t="s">
        <v>511</v>
      </c>
      <c r="W44" s="129" t="s">
        <v>1091</v>
      </c>
      <c r="X44" s="67" t="s">
        <v>956</v>
      </c>
      <c r="Y44" s="67" t="s">
        <v>1119</v>
      </c>
      <c r="Z44" s="68" t="str">
        <f t="shared" si="0"/>
        <v xml:space="preserve">Đỗ Kim </v>
      </c>
      <c r="AA44" s="142" t="s">
        <v>388</v>
      </c>
      <c r="AB44" s="67"/>
      <c r="AC44" s="67"/>
      <c r="AD44" s="141"/>
    </row>
    <row r="45" spans="1:30" s="126" customFormat="1" ht="45" customHeight="1" x14ac:dyDescent="0.25">
      <c r="A45" s="68" t="s">
        <v>132</v>
      </c>
      <c r="B45" s="68" t="s">
        <v>87</v>
      </c>
      <c r="C45" s="78" t="s">
        <v>1120</v>
      </c>
      <c r="D45" s="81">
        <v>32064</v>
      </c>
      <c r="E45" s="122" t="s">
        <v>43</v>
      </c>
      <c r="F45" s="67" t="s">
        <v>760</v>
      </c>
      <c r="G45" s="68" t="s">
        <v>1121</v>
      </c>
      <c r="H45" s="68" t="s">
        <v>897</v>
      </c>
      <c r="I45" s="67" t="s">
        <v>39</v>
      </c>
      <c r="J45" s="67" t="s">
        <v>1122</v>
      </c>
      <c r="K45" s="67" t="s">
        <v>1122</v>
      </c>
      <c r="L45" s="68" t="s">
        <v>1123</v>
      </c>
      <c r="M45" s="68" t="s">
        <v>58</v>
      </c>
      <c r="N45" s="67" t="s">
        <v>976</v>
      </c>
      <c r="O45" s="81">
        <v>42380</v>
      </c>
      <c r="P45" s="67" t="s">
        <v>724</v>
      </c>
      <c r="Q45" s="67"/>
      <c r="R45" s="67"/>
      <c r="S45" s="67"/>
      <c r="T45" s="67" t="s">
        <v>1124</v>
      </c>
      <c r="U45" s="67" t="s">
        <v>1125</v>
      </c>
      <c r="V45" s="67"/>
      <c r="W45" s="129" t="s">
        <v>805</v>
      </c>
      <c r="X45" s="67" t="s">
        <v>992</v>
      </c>
      <c r="Y45" s="68" t="s">
        <v>104</v>
      </c>
      <c r="Z45" s="68" t="str">
        <f t="shared" si="0"/>
        <v xml:space="preserve">Kao Hoàng Việt </v>
      </c>
      <c r="AA45" s="78" t="s">
        <v>1126</v>
      </c>
      <c r="AB45" s="67"/>
      <c r="AC45" s="67"/>
      <c r="AD45" s="67"/>
    </row>
    <row r="46" spans="1:30" s="126" customFormat="1" ht="38.25" customHeight="1" x14ac:dyDescent="0.25">
      <c r="A46" s="68" t="s">
        <v>133</v>
      </c>
      <c r="B46" s="68" t="s">
        <v>89</v>
      </c>
      <c r="C46" s="78" t="s">
        <v>1127</v>
      </c>
      <c r="D46" s="81">
        <v>31147</v>
      </c>
      <c r="E46" s="122" t="s">
        <v>43</v>
      </c>
      <c r="F46" s="67" t="s">
        <v>1128</v>
      </c>
      <c r="G46" s="71" t="s">
        <v>1129</v>
      </c>
      <c r="H46" s="81" t="s">
        <v>1130</v>
      </c>
      <c r="I46" s="67" t="s">
        <v>1050</v>
      </c>
      <c r="J46" s="67" t="s">
        <v>1131</v>
      </c>
      <c r="K46" s="67" t="s">
        <v>1131</v>
      </c>
      <c r="L46" s="71" t="s">
        <v>1099</v>
      </c>
      <c r="M46" s="68" t="s">
        <v>58</v>
      </c>
      <c r="N46" s="67" t="s">
        <v>988</v>
      </c>
      <c r="O46" s="67" t="s">
        <v>1132</v>
      </c>
      <c r="P46" s="67" t="s">
        <v>510</v>
      </c>
      <c r="Q46" s="67" t="s">
        <v>143</v>
      </c>
      <c r="R46" s="67" t="s">
        <v>1133</v>
      </c>
      <c r="S46" s="67" t="s">
        <v>909</v>
      </c>
      <c r="T46" s="67" t="s">
        <v>45</v>
      </c>
      <c r="U46" s="67" t="s">
        <v>1090</v>
      </c>
      <c r="V46" s="67" t="s">
        <v>510</v>
      </c>
      <c r="W46" s="129" t="s">
        <v>232</v>
      </c>
      <c r="X46" s="67" t="s">
        <v>1134</v>
      </c>
      <c r="Y46" s="67" t="s">
        <v>981</v>
      </c>
      <c r="Z46" s="68" t="str">
        <f t="shared" si="0"/>
        <v xml:space="preserve">Hoàng Phi </v>
      </c>
      <c r="AA46" s="78" t="s">
        <v>1135</v>
      </c>
      <c r="AB46" s="67"/>
      <c r="AC46" s="67"/>
      <c r="AD46" s="141"/>
    </row>
    <row r="47" spans="1:30" s="126" customFormat="1" ht="45" customHeight="1" x14ac:dyDescent="0.25">
      <c r="A47" s="68" t="s">
        <v>134</v>
      </c>
      <c r="B47" s="68" t="s">
        <v>95</v>
      </c>
      <c r="C47" s="78" t="s">
        <v>1136</v>
      </c>
      <c r="D47" s="81">
        <v>30229</v>
      </c>
      <c r="E47" s="122" t="s">
        <v>43</v>
      </c>
      <c r="F47" s="67" t="s">
        <v>1137</v>
      </c>
      <c r="G47" s="71" t="s">
        <v>1138</v>
      </c>
      <c r="H47" s="81" t="s">
        <v>1139</v>
      </c>
      <c r="I47" s="67" t="s">
        <v>1032</v>
      </c>
      <c r="J47" s="67" t="s">
        <v>1140</v>
      </c>
      <c r="K47" s="67" t="s">
        <v>1140</v>
      </c>
      <c r="L47" s="71" t="s">
        <v>1141</v>
      </c>
      <c r="M47" s="68" t="s">
        <v>58</v>
      </c>
      <c r="N47" s="67" t="s">
        <v>1142</v>
      </c>
      <c r="O47" s="67" t="s">
        <v>1143</v>
      </c>
      <c r="P47" s="67" t="s">
        <v>724</v>
      </c>
      <c r="Q47" s="67"/>
      <c r="R47" s="67"/>
      <c r="S47" s="67"/>
      <c r="T47" s="67" t="s">
        <v>1144</v>
      </c>
      <c r="U47" s="67" t="s">
        <v>1145</v>
      </c>
      <c r="V47" s="67"/>
      <c r="W47" s="129" t="s">
        <v>232</v>
      </c>
      <c r="X47" s="67" t="s">
        <v>1146</v>
      </c>
      <c r="Y47" s="67" t="s">
        <v>966</v>
      </c>
      <c r="Z47" s="68" t="str">
        <f t="shared" si="0"/>
        <v xml:space="preserve">Nguyễn Ngọc </v>
      </c>
      <c r="AA47" s="78" t="s">
        <v>1147</v>
      </c>
      <c r="AB47" s="67" t="s">
        <v>61</v>
      </c>
      <c r="AC47" s="67" t="s">
        <v>1148</v>
      </c>
      <c r="AD47" s="141" t="s">
        <v>1149</v>
      </c>
    </row>
    <row r="48" spans="1:30" s="126" customFormat="1" ht="50.25" customHeight="1" x14ac:dyDescent="0.25">
      <c r="A48" s="68" t="s">
        <v>135</v>
      </c>
      <c r="B48" s="68" t="s">
        <v>100</v>
      </c>
      <c r="C48" s="78" t="s">
        <v>1150</v>
      </c>
      <c r="D48" s="143" t="s">
        <v>1151</v>
      </c>
      <c r="E48" s="122" t="s">
        <v>43</v>
      </c>
      <c r="F48" s="129" t="s">
        <v>732</v>
      </c>
      <c r="G48" s="144" t="s">
        <v>1152</v>
      </c>
      <c r="H48" s="81">
        <v>42776</v>
      </c>
      <c r="I48" s="67" t="s">
        <v>1032</v>
      </c>
      <c r="J48" s="129" t="s">
        <v>1153</v>
      </c>
      <c r="K48" s="129" t="s">
        <v>1153</v>
      </c>
      <c r="L48" s="71" t="s">
        <v>1154</v>
      </c>
      <c r="M48" s="68" t="s">
        <v>58</v>
      </c>
      <c r="N48" s="129" t="s">
        <v>709</v>
      </c>
      <c r="O48" s="129" t="s">
        <v>1155</v>
      </c>
      <c r="P48" s="129" t="s">
        <v>724</v>
      </c>
      <c r="Q48" s="148" t="s">
        <v>55</v>
      </c>
      <c r="R48" s="129"/>
      <c r="S48" s="129"/>
      <c r="T48" s="63" t="s">
        <v>1156</v>
      </c>
      <c r="U48" s="67"/>
      <c r="V48" s="67"/>
      <c r="W48" s="129" t="s">
        <v>232</v>
      </c>
      <c r="X48" s="67" t="s">
        <v>1157</v>
      </c>
      <c r="Y48" s="67" t="s">
        <v>1077</v>
      </c>
      <c r="Z48" s="68" t="str">
        <f t="shared" si="0"/>
        <v xml:space="preserve">Nguyễn Tấn </v>
      </c>
      <c r="AA48" s="78" t="s">
        <v>1158</v>
      </c>
      <c r="AB48" s="67" t="s">
        <v>61</v>
      </c>
      <c r="AC48" s="67" t="s">
        <v>1159</v>
      </c>
      <c r="AD48" s="67" t="s">
        <v>1160</v>
      </c>
    </row>
    <row r="49" spans="1:30" s="126" customFormat="1" ht="43.5" customHeight="1" x14ac:dyDescent="0.25">
      <c r="A49" s="68" t="s">
        <v>136</v>
      </c>
      <c r="B49" s="68" t="s">
        <v>105</v>
      </c>
      <c r="C49" s="78" t="s">
        <v>1161</v>
      </c>
      <c r="D49" s="68" t="s">
        <v>1162</v>
      </c>
      <c r="E49" s="122" t="s">
        <v>43</v>
      </c>
      <c r="F49" s="67" t="s">
        <v>1163</v>
      </c>
      <c r="G49" s="67">
        <v>205053825</v>
      </c>
      <c r="H49" s="81">
        <v>42129</v>
      </c>
      <c r="I49" s="67" t="s">
        <v>1164</v>
      </c>
      <c r="J49" s="67" t="s">
        <v>1165</v>
      </c>
      <c r="K49" s="67" t="s">
        <v>1166</v>
      </c>
      <c r="L49" s="71" t="s">
        <v>1167</v>
      </c>
      <c r="M49" s="68" t="s">
        <v>125</v>
      </c>
      <c r="N49" s="67" t="s">
        <v>1168</v>
      </c>
      <c r="O49" s="67" t="s">
        <v>1169</v>
      </c>
      <c r="P49" s="67" t="s">
        <v>510</v>
      </c>
      <c r="Q49" s="129"/>
      <c r="R49" s="129"/>
      <c r="S49" s="129"/>
      <c r="T49" s="67"/>
      <c r="U49" s="67"/>
      <c r="V49" s="67"/>
      <c r="W49" s="129" t="s">
        <v>805</v>
      </c>
      <c r="X49" s="67" t="s">
        <v>980</v>
      </c>
      <c r="Y49" s="67" t="s">
        <v>966</v>
      </c>
      <c r="Z49" s="68" t="str">
        <f t="shared" si="0"/>
        <v xml:space="preserve">Nguyễn Trường </v>
      </c>
      <c r="AA49" s="78" t="s">
        <v>1158</v>
      </c>
      <c r="AB49" s="67"/>
      <c r="AC49" s="67"/>
      <c r="AD49" s="141"/>
    </row>
    <row r="50" spans="1:30" s="126" customFormat="1" ht="43.5" customHeight="1" x14ac:dyDescent="0.25">
      <c r="A50" s="68" t="s">
        <v>137</v>
      </c>
      <c r="B50" s="68" t="s">
        <v>107</v>
      </c>
      <c r="C50" s="78" t="s">
        <v>1170</v>
      </c>
      <c r="D50" s="66" t="s">
        <v>1171</v>
      </c>
      <c r="E50" s="122" t="s">
        <v>43</v>
      </c>
      <c r="F50" s="67"/>
      <c r="G50" s="68"/>
      <c r="H50" s="68"/>
      <c r="I50" s="67"/>
      <c r="J50" s="67"/>
      <c r="K50" s="67"/>
      <c r="L50" s="68"/>
      <c r="M50" s="68" t="s">
        <v>58</v>
      </c>
      <c r="N50" s="67" t="s">
        <v>1172</v>
      </c>
      <c r="O50" s="67" t="s">
        <v>1173</v>
      </c>
      <c r="P50" s="67" t="s">
        <v>1037</v>
      </c>
      <c r="Q50" s="67"/>
      <c r="R50" s="67"/>
      <c r="S50" s="67"/>
      <c r="T50" s="67" t="s">
        <v>55</v>
      </c>
      <c r="U50" s="81">
        <v>38995</v>
      </c>
      <c r="V50" s="67" t="s">
        <v>1174</v>
      </c>
      <c r="W50" s="129" t="s">
        <v>805</v>
      </c>
      <c r="X50" s="67" t="s">
        <v>1175</v>
      </c>
      <c r="Y50" s="68" t="s">
        <v>1176</v>
      </c>
      <c r="Z50" s="68" t="str">
        <f t="shared" si="0"/>
        <v xml:space="preserve">Trần Anh </v>
      </c>
      <c r="AA50" s="78" t="s">
        <v>43</v>
      </c>
      <c r="AB50" s="67"/>
      <c r="AC50" s="67"/>
      <c r="AD50" s="67"/>
    </row>
    <row r="51" spans="1:30" s="126" customFormat="1" ht="83.25" customHeight="1" x14ac:dyDescent="0.25">
      <c r="A51" s="68" t="s">
        <v>138</v>
      </c>
      <c r="B51" s="68" t="s">
        <v>110</v>
      </c>
      <c r="C51" s="78" t="s">
        <v>1177</v>
      </c>
      <c r="D51" s="66" t="s">
        <v>1178</v>
      </c>
      <c r="E51" s="122" t="s">
        <v>43</v>
      </c>
      <c r="F51" s="67"/>
      <c r="G51" s="68"/>
      <c r="H51" s="68"/>
      <c r="I51" s="67"/>
      <c r="J51" s="67"/>
      <c r="K51" s="67"/>
      <c r="L51" s="68"/>
      <c r="M51" s="68" t="s">
        <v>58</v>
      </c>
      <c r="N51" s="67" t="s">
        <v>988</v>
      </c>
      <c r="O51" s="67" t="s">
        <v>1179</v>
      </c>
      <c r="P51" s="67" t="s">
        <v>510</v>
      </c>
      <c r="Q51" s="67" t="s">
        <v>55</v>
      </c>
      <c r="R51" s="81">
        <v>41376</v>
      </c>
      <c r="S51" s="67" t="s">
        <v>1037</v>
      </c>
      <c r="T51" s="63" t="s">
        <v>45</v>
      </c>
      <c r="U51" s="64" t="s">
        <v>1180</v>
      </c>
      <c r="V51" s="67"/>
      <c r="W51" s="68" t="s">
        <v>1181</v>
      </c>
      <c r="X51" s="67" t="s">
        <v>1182</v>
      </c>
      <c r="Y51" s="68" t="s">
        <v>1183</v>
      </c>
      <c r="Z51" s="68" t="str">
        <f t="shared" si="0"/>
        <v xml:space="preserve">Phạm Hữu </v>
      </c>
      <c r="AA51" s="78" t="s">
        <v>1184</v>
      </c>
      <c r="AB51" s="67"/>
      <c r="AC51" s="67"/>
      <c r="AD51" s="67"/>
    </row>
    <row r="52" spans="1:30" s="126" customFormat="1" ht="40.5" customHeight="1" x14ac:dyDescent="0.25">
      <c r="A52" s="68" t="s">
        <v>139</v>
      </c>
      <c r="B52" s="68" t="s">
        <v>111</v>
      </c>
      <c r="C52" s="78" t="s">
        <v>1185</v>
      </c>
      <c r="D52" s="143" t="s">
        <v>1186</v>
      </c>
      <c r="E52" s="122" t="s">
        <v>43</v>
      </c>
      <c r="F52" s="129" t="s">
        <v>1187</v>
      </c>
      <c r="G52" s="144" t="s">
        <v>1188</v>
      </c>
      <c r="H52" s="81">
        <v>41184</v>
      </c>
      <c r="I52" s="67" t="s">
        <v>1032</v>
      </c>
      <c r="J52" s="129" t="s">
        <v>1189</v>
      </c>
      <c r="K52" s="129" t="s">
        <v>1189</v>
      </c>
      <c r="L52" s="144" t="s">
        <v>1190</v>
      </c>
      <c r="M52" s="68" t="s">
        <v>125</v>
      </c>
      <c r="N52" s="129" t="s">
        <v>1024</v>
      </c>
      <c r="O52" s="129" t="s">
        <v>1191</v>
      </c>
      <c r="P52" s="129" t="s">
        <v>510</v>
      </c>
      <c r="Q52" s="129" t="s">
        <v>143</v>
      </c>
      <c r="R52" s="129" t="s">
        <v>1192</v>
      </c>
      <c r="S52" s="129"/>
      <c r="T52" s="129" t="s">
        <v>55</v>
      </c>
      <c r="U52" s="129" t="s">
        <v>1193</v>
      </c>
      <c r="V52" s="129" t="s">
        <v>1194</v>
      </c>
      <c r="W52" s="129" t="s">
        <v>712</v>
      </c>
      <c r="X52" s="67" t="s">
        <v>1195</v>
      </c>
      <c r="Y52" s="67" t="s">
        <v>1196</v>
      </c>
      <c r="Z52" s="68" t="str">
        <f t="shared" si="0"/>
        <v xml:space="preserve">Đặng Chí </v>
      </c>
      <c r="AA52" s="78" t="s">
        <v>1197</v>
      </c>
      <c r="AB52" s="67"/>
      <c r="AC52" s="67"/>
      <c r="AD52" s="141"/>
    </row>
    <row r="53" spans="1:30" s="126" customFormat="1" ht="63" x14ac:dyDescent="0.25">
      <c r="A53" s="68" t="s">
        <v>140</v>
      </c>
      <c r="B53" s="68" t="s">
        <v>118</v>
      </c>
      <c r="C53" s="78" t="s">
        <v>1198</v>
      </c>
      <c r="D53" s="66" t="s">
        <v>1199</v>
      </c>
      <c r="E53" s="122" t="s">
        <v>43</v>
      </c>
      <c r="F53" s="67"/>
      <c r="G53" s="68"/>
      <c r="H53" s="68"/>
      <c r="I53" s="67"/>
      <c r="J53" s="67"/>
      <c r="K53" s="67"/>
      <c r="L53" s="68"/>
      <c r="M53" s="67" t="s">
        <v>490</v>
      </c>
      <c r="N53" s="67" t="s">
        <v>1024</v>
      </c>
      <c r="O53" s="67"/>
      <c r="P53" s="67"/>
      <c r="Q53" s="67"/>
      <c r="R53" s="67"/>
      <c r="S53" s="67"/>
      <c r="T53" s="67"/>
      <c r="U53" s="67"/>
      <c r="V53" s="67"/>
      <c r="W53" s="67" t="s">
        <v>1200</v>
      </c>
      <c r="X53" s="67" t="s">
        <v>1201</v>
      </c>
      <c r="Y53" s="68" t="s">
        <v>966</v>
      </c>
      <c r="Z53" s="68" t="str">
        <f t="shared" si="0"/>
        <v xml:space="preserve">Trần Hữu </v>
      </c>
      <c r="AA53" s="78" t="s">
        <v>769</v>
      </c>
      <c r="AB53" s="67"/>
      <c r="AC53" s="67"/>
      <c r="AD53" s="67"/>
    </row>
    <row r="54" spans="1:30" s="139" customFormat="1" ht="48" customHeight="1" x14ac:dyDescent="0.25">
      <c r="A54" s="68" t="s">
        <v>141</v>
      </c>
      <c r="B54" s="68" t="s">
        <v>120</v>
      </c>
      <c r="C54" s="142" t="s">
        <v>1202</v>
      </c>
      <c r="D54" s="144" t="s">
        <v>1203</v>
      </c>
      <c r="E54" s="122" t="s">
        <v>43</v>
      </c>
      <c r="F54" s="129" t="s">
        <v>1204</v>
      </c>
      <c r="G54" s="144" t="s">
        <v>1205</v>
      </c>
      <c r="H54" s="144" t="s">
        <v>1206</v>
      </c>
      <c r="I54" s="129" t="s">
        <v>1050</v>
      </c>
      <c r="J54" s="67" t="s">
        <v>1207</v>
      </c>
      <c r="K54" s="67" t="s">
        <v>1207</v>
      </c>
      <c r="L54" s="71" t="s">
        <v>1208</v>
      </c>
      <c r="M54" s="68" t="s">
        <v>125</v>
      </c>
      <c r="N54" s="67" t="s">
        <v>1209</v>
      </c>
      <c r="O54" s="67" t="s">
        <v>1210</v>
      </c>
      <c r="P54" s="67" t="s">
        <v>510</v>
      </c>
      <c r="Q54" s="67"/>
      <c r="R54" s="67"/>
      <c r="S54" s="67"/>
      <c r="T54" s="67" t="s">
        <v>55</v>
      </c>
      <c r="U54" s="67" t="s">
        <v>1211</v>
      </c>
      <c r="V54" s="67" t="s">
        <v>1212</v>
      </c>
      <c r="W54" s="123" t="s">
        <v>239</v>
      </c>
      <c r="X54" s="67" t="s">
        <v>1213</v>
      </c>
      <c r="Y54" s="67" t="s">
        <v>1214</v>
      </c>
      <c r="Z54" s="68" t="str">
        <f t="shared" si="0"/>
        <v xml:space="preserve">Trần Duy </v>
      </c>
      <c r="AA54" s="142" t="s">
        <v>1215</v>
      </c>
      <c r="AB54" s="67"/>
      <c r="AC54" s="67"/>
      <c r="AD54" s="141"/>
    </row>
    <row r="55" spans="1:30" s="126" customFormat="1" ht="48" customHeight="1" x14ac:dyDescent="0.25">
      <c r="A55" s="68" t="s">
        <v>142</v>
      </c>
      <c r="B55" s="68" t="s">
        <v>121</v>
      </c>
      <c r="C55" s="78" t="s">
        <v>1216</v>
      </c>
      <c r="D55" s="81">
        <v>32143</v>
      </c>
      <c r="E55" s="122" t="s">
        <v>43</v>
      </c>
      <c r="F55" s="67" t="s">
        <v>1047</v>
      </c>
      <c r="G55" s="68" t="s">
        <v>1217</v>
      </c>
      <c r="H55" s="81" t="s">
        <v>1218</v>
      </c>
      <c r="I55" s="67" t="s">
        <v>1219</v>
      </c>
      <c r="J55" s="67" t="s">
        <v>1220</v>
      </c>
      <c r="K55" s="67" t="s">
        <v>1221</v>
      </c>
      <c r="L55" s="71" t="s">
        <v>1222</v>
      </c>
      <c r="M55" s="68" t="s">
        <v>125</v>
      </c>
      <c r="N55" s="67" t="s">
        <v>1223</v>
      </c>
      <c r="O55" s="67" t="s">
        <v>1224</v>
      </c>
      <c r="P55" s="67" t="s">
        <v>845</v>
      </c>
      <c r="Q55" s="67" t="s">
        <v>60</v>
      </c>
      <c r="R55" s="67" t="s">
        <v>1225</v>
      </c>
      <c r="S55" s="67" t="s">
        <v>1226</v>
      </c>
      <c r="T55" s="67" t="s">
        <v>119</v>
      </c>
      <c r="U55" s="67" t="s">
        <v>1227</v>
      </c>
      <c r="V55" s="67" t="s">
        <v>1226</v>
      </c>
      <c r="W55" s="129" t="s">
        <v>712</v>
      </c>
      <c r="X55" s="67" t="s">
        <v>1228</v>
      </c>
      <c r="Y55" s="67" t="s">
        <v>1008</v>
      </c>
      <c r="Z55" s="68" t="str">
        <f t="shared" si="0"/>
        <v xml:space="preserve">Lê Văn </v>
      </c>
      <c r="AA55" s="78" t="s">
        <v>1229</v>
      </c>
      <c r="AB55" s="67" t="s">
        <v>61</v>
      </c>
      <c r="AC55" s="67" t="s">
        <v>1230</v>
      </c>
      <c r="AD55" s="67" t="s">
        <v>1231</v>
      </c>
    </row>
    <row r="56" spans="1:30" s="126" customFormat="1" ht="48" customHeight="1" x14ac:dyDescent="0.25">
      <c r="A56" s="68" t="s">
        <v>144</v>
      </c>
      <c r="B56" s="68" t="s">
        <v>124</v>
      </c>
      <c r="C56" s="78" t="s">
        <v>1232</v>
      </c>
      <c r="D56" s="66" t="s">
        <v>1233</v>
      </c>
      <c r="E56" s="122" t="s">
        <v>43</v>
      </c>
      <c r="F56" s="67" t="s">
        <v>39</v>
      </c>
      <c r="G56" s="68" t="s">
        <v>1234</v>
      </c>
      <c r="H56" s="68" t="s">
        <v>1235</v>
      </c>
      <c r="I56" s="67" t="s">
        <v>1236</v>
      </c>
      <c r="J56" s="67" t="s">
        <v>1237</v>
      </c>
      <c r="K56" s="67" t="s">
        <v>1238</v>
      </c>
      <c r="L56" s="68" t="s">
        <v>1239</v>
      </c>
      <c r="M56" s="68" t="s">
        <v>125</v>
      </c>
      <c r="N56" s="67" t="s">
        <v>1240</v>
      </c>
      <c r="O56" s="67" t="s">
        <v>1241</v>
      </c>
      <c r="P56" s="67" t="s">
        <v>1242</v>
      </c>
      <c r="Q56" s="67" t="s">
        <v>55</v>
      </c>
      <c r="R56" s="67" t="s">
        <v>1243</v>
      </c>
      <c r="S56" s="67" t="s">
        <v>1244</v>
      </c>
      <c r="T56" s="67" t="s">
        <v>55</v>
      </c>
      <c r="U56" s="67" t="s">
        <v>1243</v>
      </c>
      <c r="V56" s="67" t="s">
        <v>1244</v>
      </c>
      <c r="W56" s="129" t="s">
        <v>712</v>
      </c>
      <c r="X56" s="67" t="s">
        <v>1245</v>
      </c>
      <c r="Y56" s="68" t="s">
        <v>1246</v>
      </c>
      <c r="Z56" s="68" t="str">
        <f t="shared" si="0"/>
        <v xml:space="preserve">Phạm Hồng </v>
      </c>
      <c r="AA56" s="78" t="s">
        <v>1247</v>
      </c>
      <c r="AB56" s="67"/>
      <c r="AC56" s="67"/>
      <c r="AD56" s="67"/>
    </row>
    <row r="57" spans="1:30" s="126" customFormat="1" ht="62.25" customHeight="1" x14ac:dyDescent="0.25">
      <c r="A57" s="68" t="s">
        <v>1248</v>
      </c>
      <c r="B57" s="68" t="s">
        <v>126</v>
      </c>
      <c r="C57" s="78" t="s">
        <v>1249</v>
      </c>
      <c r="D57" s="66" t="s">
        <v>1250</v>
      </c>
      <c r="E57" s="122" t="s">
        <v>43</v>
      </c>
      <c r="F57" s="67" t="s">
        <v>145</v>
      </c>
      <c r="G57" s="68" t="s">
        <v>1251</v>
      </c>
      <c r="H57" s="68" t="s">
        <v>1252</v>
      </c>
      <c r="I57" s="67" t="s">
        <v>145</v>
      </c>
      <c r="J57" s="67" t="s">
        <v>1253</v>
      </c>
      <c r="K57" s="67" t="s">
        <v>1254</v>
      </c>
      <c r="L57" s="68" t="s">
        <v>1255</v>
      </c>
      <c r="M57" s="68" t="s">
        <v>58</v>
      </c>
      <c r="N57" s="67" t="s">
        <v>976</v>
      </c>
      <c r="O57" s="67" t="s">
        <v>1256</v>
      </c>
      <c r="P57" s="67" t="s">
        <v>510</v>
      </c>
      <c r="Q57" s="67"/>
      <c r="R57" s="67"/>
      <c r="S57" s="67"/>
      <c r="T57" s="67"/>
      <c r="U57" s="67"/>
      <c r="V57" s="67"/>
      <c r="W57" s="129" t="s">
        <v>232</v>
      </c>
      <c r="X57" s="67" t="s">
        <v>992</v>
      </c>
      <c r="Y57" s="68" t="s">
        <v>1257</v>
      </c>
      <c r="Z57" s="68" t="str">
        <f t="shared" si="0"/>
        <v xml:space="preserve"> Phạm Hồng </v>
      </c>
      <c r="AA57" s="78" t="s">
        <v>1258</v>
      </c>
      <c r="AB57" s="67" t="s">
        <v>61</v>
      </c>
      <c r="AC57" s="67" t="s">
        <v>1259</v>
      </c>
      <c r="AD57" s="67" t="s">
        <v>1260</v>
      </c>
    </row>
    <row r="58" spans="1:30" s="126" customFormat="1" ht="62.25" customHeight="1" x14ac:dyDescent="0.25">
      <c r="A58" s="68" t="s">
        <v>1261</v>
      </c>
      <c r="B58" s="68" t="s">
        <v>127</v>
      </c>
      <c r="C58" s="142" t="s">
        <v>1262</v>
      </c>
      <c r="D58" s="143" t="s">
        <v>1263</v>
      </c>
      <c r="E58" s="122" t="s">
        <v>43</v>
      </c>
      <c r="F58" s="129" t="s">
        <v>145</v>
      </c>
      <c r="G58" s="144" t="s">
        <v>1264</v>
      </c>
      <c r="H58" s="81" t="s">
        <v>1265</v>
      </c>
      <c r="I58" s="144" t="s">
        <v>1266</v>
      </c>
      <c r="J58" s="67" t="s">
        <v>1267</v>
      </c>
      <c r="K58" s="129" t="s">
        <v>1268</v>
      </c>
      <c r="L58" s="144" t="s">
        <v>1269</v>
      </c>
      <c r="M58" s="68" t="s">
        <v>125</v>
      </c>
      <c r="N58" s="129" t="s">
        <v>1270</v>
      </c>
      <c r="O58" s="145">
        <v>42776</v>
      </c>
      <c r="P58" s="129" t="s">
        <v>510</v>
      </c>
      <c r="Q58" s="129" t="s">
        <v>60</v>
      </c>
      <c r="R58" s="145">
        <v>40299</v>
      </c>
      <c r="S58" s="129" t="s">
        <v>1271</v>
      </c>
      <c r="T58" s="129"/>
      <c r="U58" s="129"/>
      <c r="V58" s="129"/>
      <c r="W58" s="129" t="s">
        <v>232</v>
      </c>
      <c r="X58" s="67" t="s">
        <v>1272</v>
      </c>
      <c r="Y58" s="67" t="s">
        <v>1273</v>
      </c>
      <c r="Z58" s="68" t="str">
        <f t="shared" si="0"/>
        <v xml:space="preserve">Đỗ Tấn </v>
      </c>
      <c r="AA58" s="142" t="s">
        <v>1274</v>
      </c>
      <c r="AB58" s="67"/>
      <c r="AC58" s="67"/>
      <c r="AD58" s="141"/>
    </row>
    <row r="59" spans="1:30" s="126" customFormat="1" ht="62.25" customHeight="1" x14ac:dyDescent="0.25">
      <c r="A59" s="68" t="s">
        <v>1275</v>
      </c>
      <c r="B59" s="68" t="s">
        <v>128</v>
      </c>
      <c r="C59" s="78" t="s">
        <v>1276</v>
      </c>
      <c r="D59" s="143" t="s">
        <v>1277</v>
      </c>
      <c r="E59" s="122" t="s">
        <v>43</v>
      </c>
      <c r="F59" s="129" t="s">
        <v>947</v>
      </c>
      <c r="G59" s="144" t="s">
        <v>1278</v>
      </c>
      <c r="H59" s="81">
        <v>42038</v>
      </c>
      <c r="I59" s="67" t="s">
        <v>1032</v>
      </c>
      <c r="J59" s="129" t="s">
        <v>1279</v>
      </c>
      <c r="K59" s="129" t="s">
        <v>1279</v>
      </c>
      <c r="L59" s="71" t="s">
        <v>1280</v>
      </c>
      <c r="M59" s="68" t="s">
        <v>58</v>
      </c>
      <c r="N59" s="129" t="s">
        <v>1281</v>
      </c>
      <c r="O59" s="145">
        <v>38812</v>
      </c>
      <c r="P59" s="129" t="s">
        <v>724</v>
      </c>
      <c r="Q59" s="129" t="s">
        <v>60</v>
      </c>
      <c r="R59" s="144" t="s">
        <v>1282</v>
      </c>
      <c r="S59" s="129" t="s">
        <v>1039</v>
      </c>
      <c r="T59" s="129" t="s">
        <v>55</v>
      </c>
      <c r="U59" s="144" t="s">
        <v>1283</v>
      </c>
      <c r="V59" s="129" t="s">
        <v>1284</v>
      </c>
      <c r="W59" s="129" t="s">
        <v>805</v>
      </c>
      <c r="X59" s="67" t="s">
        <v>1019</v>
      </c>
      <c r="Y59" s="67" t="s">
        <v>1285</v>
      </c>
      <c r="Z59" s="68" t="str">
        <f t="shared" si="0"/>
        <v xml:space="preserve">Đinh Quốc </v>
      </c>
      <c r="AA59" s="78" t="s">
        <v>1286</v>
      </c>
      <c r="AB59" s="67"/>
      <c r="AC59" s="67"/>
      <c r="AD59" s="141"/>
    </row>
    <row r="60" spans="1:30" s="126" customFormat="1" ht="62.25" customHeight="1" x14ac:dyDescent="0.25">
      <c r="A60" s="68" t="s">
        <v>1287</v>
      </c>
      <c r="B60" s="68" t="s">
        <v>129</v>
      </c>
      <c r="C60" s="78" t="s">
        <v>1288</v>
      </c>
      <c r="D60" s="81" t="s">
        <v>1289</v>
      </c>
      <c r="E60" s="122" t="s">
        <v>43</v>
      </c>
      <c r="F60" s="67" t="s">
        <v>1290</v>
      </c>
      <c r="G60" s="68" t="s">
        <v>1291</v>
      </c>
      <c r="H60" s="81" t="s">
        <v>1292</v>
      </c>
      <c r="I60" s="67" t="s">
        <v>1293</v>
      </c>
      <c r="J60" s="67" t="s">
        <v>1294</v>
      </c>
      <c r="K60" s="67" t="s">
        <v>1294</v>
      </c>
      <c r="L60" s="71" t="s">
        <v>1295</v>
      </c>
      <c r="M60" s="68" t="s">
        <v>125</v>
      </c>
      <c r="N60" s="67" t="s">
        <v>1223</v>
      </c>
      <c r="O60" s="81">
        <v>42646</v>
      </c>
      <c r="P60" s="67" t="s">
        <v>1296</v>
      </c>
      <c r="Q60" s="67" t="s">
        <v>55</v>
      </c>
      <c r="R60" s="128">
        <v>42389</v>
      </c>
      <c r="S60" s="67" t="s">
        <v>1296</v>
      </c>
      <c r="T60" s="67" t="s">
        <v>1297</v>
      </c>
      <c r="U60" s="128">
        <v>42525</v>
      </c>
      <c r="V60" s="67" t="s">
        <v>1296</v>
      </c>
      <c r="W60" s="67" t="s">
        <v>712</v>
      </c>
      <c r="X60" s="67" t="s">
        <v>1298</v>
      </c>
      <c r="Y60" s="67" t="s">
        <v>1008</v>
      </c>
      <c r="Z60" s="68" t="str">
        <f t="shared" si="0"/>
        <v xml:space="preserve">Đỗ Trung </v>
      </c>
      <c r="AA60" s="78" t="s">
        <v>1299</v>
      </c>
      <c r="AB60" s="67"/>
      <c r="AC60" s="67"/>
      <c r="AD60" s="141"/>
    </row>
    <row r="61" spans="1:30" s="126" customFormat="1" ht="62.25" customHeight="1" x14ac:dyDescent="0.25">
      <c r="A61" s="68" t="s">
        <v>1300</v>
      </c>
      <c r="B61" s="68" t="s">
        <v>130</v>
      </c>
      <c r="C61" s="78" t="s">
        <v>1301</v>
      </c>
      <c r="D61" s="66" t="s">
        <v>1302</v>
      </c>
      <c r="E61" s="122" t="s">
        <v>43</v>
      </c>
      <c r="F61" s="67" t="s">
        <v>1204</v>
      </c>
      <c r="G61" s="68" t="s">
        <v>1303</v>
      </c>
      <c r="H61" s="81">
        <v>43461</v>
      </c>
      <c r="I61" s="67" t="s">
        <v>1304</v>
      </c>
      <c r="J61" s="67" t="s">
        <v>1305</v>
      </c>
      <c r="K61" s="67" t="s">
        <v>1306</v>
      </c>
      <c r="L61" s="71" t="s">
        <v>1307</v>
      </c>
      <c r="M61" s="68" t="s">
        <v>58</v>
      </c>
      <c r="N61" s="67" t="s">
        <v>1308</v>
      </c>
      <c r="O61" s="81">
        <v>40279</v>
      </c>
      <c r="P61" s="67" t="s">
        <v>724</v>
      </c>
      <c r="Q61" s="67" t="s">
        <v>491</v>
      </c>
      <c r="R61" s="128">
        <v>43487</v>
      </c>
      <c r="S61" s="67" t="s">
        <v>1309</v>
      </c>
      <c r="T61" s="67" t="s">
        <v>55</v>
      </c>
      <c r="U61" s="128">
        <v>38614</v>
      </c>
      <c r="V61" s="67" t="s">
        <v>1310</v>
      </c>
      <c r="W61" s="129" t="s">
        <v>232</v>
      </c>
      <c r="X61" s="67" t="s">
        <v>1311</v>
      </c>
      <c r="Y61" s="67" t="s">
        <v>1312</v>
      </c>
      <c r="Z61" s="68" t="str">
        <f t="shared" si="0"/>
        <v xml:space="preserve">Lý Văn </v>
      </c>
      <c r="AA61" s="78" t="s">
        <v>1313</v>
      </c>
      <c r="AB61" s="67" t="s">
        <v>61</v>
      </c>
      <c r="AC61" s="67" t="s">
        <v>1314</v>
      </c>
      <c r="AD61" s="141" t="s">
        <v>1315</v>
      </c>
    </row>
    <row r="62" spans="1:30" s="126" customFormat="1" ht="62.25" customHeight="1" x14ac:dyDescent="0.25">
      <c r="A62" s="68" t="s">
        <v>1316</v>
      </c>
      <c r="B62" s="68" t="s">
        <v>132</v>
      </c>
      <c r="C62" s="78" t="s">
        <v>1317</v>
      </c>
      <c r="D62" s="81" t="s">
        <v>1318</v>
      </c>
      <c r="E62" s="122" t="s">
        <v>43</v>
      </c>
      <c r="F62" s="67" t="s">
        <v>1319</v>
      </c>
      <c r="G62" s="71" t="s">
        <v>1320</v>
      </c>
      <c r="H62" s="81" t="s">
        <v>1321</v>
      </c>
      <c r="I62" s="67" t="s">
        <v>1032</v>
      </c>
      <c r="J62" s="67" t="s">
        <v>1322</v>
      </c>
      <c r="K62" s="67" t="s">
        <v>1323</v>
      </c>
      <c r="L62" s="71" t="s">
        <v>1324</v>
      </c>
      <c r="M62" s="68" t="s">
        <v>125</v>
      </c>
      <c r="N62" s="67" t="s">
        <v>1223</v>
      </c>
      <c r="O62" s="81">
        <v>42037</v>
      </c>
      <c r="P62" s="67" t="s">
        <v>845</v>
      </c>
      <c r="Q62" s="67" t="s">
        <v>60</v>
      </c>
      <c r="R62" s="128">
        <v>40652</v>
      </c>
      <c r="S62" s="67" t="s">
        <v>845</v>
      </c>
      <c r="T62" s="67" t="s">
        <v>119</v>
      </c>
      <c r="U62" s="128">
        <v>41648</v>
      </c>
      <c r="V62" s="67" t="s">
        <v>845</v>
      </c>
      <c r="W62" s="129" t="s">
        <v>232</v>
      </c>
      <c r="X62" s="67" t="s">
        <v>1228</v>
      </c>
      <c r="Y62" s="67" t="s">
        <v>1008</v>
      </c>
      <c r="Z62" s="68" t="str">
        <f t="shared" si="0"/>
        <v xml:space="preserve">Võ Hiếu </v>
      </c>
      <c r="AA62" s="78" t="s">
        <v>1313</v>
      </c>
      <c r="AB62" s="67" t="s">
        <v>61</v>
      </c>
      <c r="AC62" s="67" t="s">
        <v>1325</v>
      </c>
      <c r="AD62" s="141" t="s">
        <v>1326</v>
      </c>
    </row>
    <row r="63" spans="1:30" s="126" customFormat="1" ht="62.25" customHeight="1" x14ac:dyDescent="0.25">
      <c r="A63" s="68" t="s">
        <v>1327</v>
      </c>
      <c r="B63" s="68" t="s">
        <v>133</v>
      </c>
      <c r="C63" s="78" t="s">
        <v>1328</v>
      </c>
      <c r="D63" s="81">
        <v>29866</v>
      </c>
      <c r="E63" s="122" t="s">
        <v>43</v>
      </c>
      <c r="F63" s="67" t="s">
        <v>947</v>
      </c>
      <c r="G63" s="68" t="s">
        <v>1329</v>
      </c>
      <c r="H63" s="81">
        <v>38755</v>
      </c>
      <c r="I63" s="67" t="s">
        <v>1330</v>
      </c>
      <c r="J63" s="67" t="s">
        <v>1331</v>
      </c>
      <c r="K63" s="67" t="s">
        <v>1332</v>
      </c>
      <c r="L63" s="71" t="s">
        <v>1333</v>
      </c>
      <c r="M63" s="68" t="s">
        <v>58</v>
      </c>
      <c r="N63" s="67" t="s">
        <v>1334</v>
      </c>
      <c r="O63" s="81">
        <v>41185</v>
      </c>
      <c r="P63" s="129" t="s">
        <v>1335</v>
      </c>
      <c r="Q63" s="67" t="s">
        <v>231</v>
      </c>
      <c r="R63" s="128">
        <v>37753</v>
      </c>
      <c r="S63" s="67" t="s">
        <v>1336</v>
      </c>
      <c r="T63" s="67" t="s">
        <v>45</v>
      </c>
      <c r="U63" s="128" t="s">
        <v>1090</v>
      </c>
      <c r="V63" s="129" t="s">
        <v>1335</v>
      </c>
      <c r="W63" s="129" t="s">
        <v>805</v>
      </c>
      <c r="X63" s="67" t="s">
        <v>1337</v>
      </c>
      <c r="Y63" s="67" t="s">
        <v>1338</v>
      </c>
      <c r="Z63" s="68" t="str">
        <f t="shared" si="0"/>
        <v xml:space="preserve">Phan Ngọc </v>
      </c>
      <c r="AA63" s="78" t="s">
        <v>1313</v>
      </c>
      <c r="AB63" s="67" t="s">
        <v>61</v>
      </c>
      <c r="AC63" s="67" t="s">
        <v>1339</v>
      </c>
      <c r="AD63" s="141" t="s">
        <v>1340</v>
      </c>
    </row>
    <row r="64" spans="1:30" s="126" customFormat="1" ht="53.25" customHeight="1" x14ac:dyDescent="0.25">
      <c r="A64" s="68" t="s">
        <v>1341</v>
      </c>
      <c r="B64" s="68" t="s">
        <v>134</v>
      </c>
      <c r="C64" s="78" t="s">
        <v>1342</v>
      </c>
      <c r="D64" s="143" t="s">
        <v>1343</v>
      </c>
      <c r="E64" s="122" t="s">
        <v>43</v>
      </c>
      <c r="F64" s="129" t="s">
        <v>732</v>
      </c>
      <c r="G64" s="144" t="s">
        <v>1344</v>
      </c>
      <c r="H64" s="81" t="s">
        <v>1345</v>
      </c>
      <c r="I64" s="67" t="s">
        <v>1032</v>
      </c>
      <c r="J64" s="129" t="s">
        <v>1346</v>
      </c>
      <c r="K64" s="129" t="s">
        <v>1346</v>
      </c>
      <c r="L64" s="144" t="s">
        <v>1347</v>
      </c>
      <c r="M64" s="68" t="s">
        <v>125</v>
      </c>
      <c r="N64" s="129" t="s">
        <v>1348</v>
      </c>
      <c r="O64" s="145">
        <v>43011</v>
      </c>
      <c r="P64" s="129" t="s">
        <v>1349</v>
      </c>
      <c r="Q64" s="129"/>
      <c r="R64" s="149"/>
      <c r="S64" s="129"/>
      <c r="T64" s="129"/>
      <c r="U64" s="149"/>
      <c r="V64" s="129"/>
      <c r="W64" s="129" t="s">
        <v>232</v>
      </c>
      <c r="X64" s="67" t="s">
        <v>956</v>
      </c>
      <c r="Y64" s="67" t="s">
        <v>957</v>
      </c>
      <c r="Z64" s="68" t="str">
        <f t="shared" si="0"/>
        <v xml:space="preserve">Đoàn Nguyễn Minh </v>
      </c>
      <c r="AA64" s="78" t="s">
        <v>1313</v>
      </c>
      <c r="AB64" s="67"/>
      <c r="AC64" s="67"/>
      <c r="AD64" s="141"/>
    </row>
    <row r="65" spans="1:228" s="126" customFormat="1" ht="53.25" customHeight="1" x14ac:dyDescent="0.25">
      <c r="A65" s="68" t="s">
        <v>1350</v>
      </c>
      <c r="B65" s="68" t="s">
        <v>135</v>
      </c>
      <c r="C65" s="142" t="s">
        <v>1351</v>
      </c>
      <c r="D65" s="143" t="s">
        <v>1352</v>
      </c>
      <c r="E65" s="122" t="s">
        <v>43</v>
      </c>
      <c r="F65" s="129" t="s">
        <v>1353</v>
      </c>
      <c r="G65" s="144" t="s">
        <v>1354</v>
      </c>
      <c r="H65" s="81">
        <v>41619</v>
      </c>
      <c r="I65" s="67" t="s">
        <v>1355</v>
      </c>
      <c r="J65" s="67" t="s">
        <v>1356</v>
      </c>
      <c r="K65" s="67" t="s">
        <v>1356</v>
      </c>
      <c r="L65" s="144" t="s">
        <v>1357</v>
      </c>
      <c r="M65" s="68" t="s">
        <v>58</v>
      </c>
      <c r="N65" s="129" t="s">
        <v>1172</v>
      </c>
      <c r="O65" s="145">
        <v>42009</v>
      </c>
      <c r="P65" s="129" t="s">
        <v>1335</v>
      </c>
      <c r="Q65" s="129" t="s">
        <v>143</v>
      </c>
      <c r="R65" s="149">
        <v>42265</v>
      </c>
      <c r="S65" s="129" t="s">
        <v>909</v>
      </c>
      <c r="T65" s="129" t="s">
        <v>45</v>
      </c>
      <c r="U65" s="150" t="s">
        <v>1358</v>
      </c>
      <c r="V65" s="149" t="s">
        <v>1335</v>
      </c>
      <c r="W65" s="67" t="s">
        <v>712</v>
      </c>
      <c r="X65" s="67" t="s">
        <v>1359</v>
      </c>
      <c r="Y65" s="67" t="s">
        <v>1360</v>
      </c>
      <c r="Z65" s="68" t="str">
        <f t="shared" si="0"/>
        <v xml:space="preserve">Vũ Xuân </v>
      </c>
      <c r="AA65" s="142" t="s">
        <v>1361</v>
      </c>
      <c r="AB65" s="67"/>
      <c r="AC65" s="67"/>
      <c r="AD65" s="141"/>
    </row>
    <row r="66" spans="1:228" s="126" customFormat="1" ht="53.25" customHeight="1" x14ac:dyDescent="0.25">
      <c r="A66" s="68" t="s">
        <v>1362</v>
      </c>
      <c r="B66" s="68" t="s">
        <v>136</v>
      </c>
      <c r="C66" s="78" t="s">
        <v>1363</v>
      </c>
      <c r="D66" s="81">
        <v>32792</v>
      </c>
      <c r="E66" s="122" t="s">
        <v>43</v>
      </c>
      <c r="F66" s="67" t="s">
        <v>1128</v>
      </c>
      <c r="G66" s="71" t="s">
        <v>1364</v>
      </c>
      <c r="H66" s="81" t="s">
        <v>1365</v>
      </c>
      <c r="I66" s="67" t="s">
        <v>1050</v>
      </c>
      <c r="J66" s="67" t="s">
        <v>1366</v>
      </c>
      <c r="K66" s="67" t="s">
        <v>1366</v>
      </c>
      <c r="L66" s="71" t="s">
        <v>1367</v>
      </c>
      <c r="M66" s="68" t="s">
        <v>125</v>
      </c>
      <c r="N66" s="67" t="s">
        <v>1368</v>
      </c>
      <c r="O66" s="67" t="s">
        <v>1369</v>
      </c>
      <c r="P66" s="67" t="s">
        <v>510</v>
      </c>
      <c r="Q66" s="67"/>
      <c r="R66" s="67"/>
      <c r="S66" s="67"/>
      <c r="T66" s="67"/>
      <c r="U66" s="67"/>
      <c r="V66" s="67"/>
      <c r="W66" s="129" t="s">
        <v>232</v>
      </c>
      <c r="X66" s="67" t="s">
        <v>956</v>
      </c>
      <c r="Y66" s="67" t="s">
        <v>1370</v>
      </c>
      <c r="Z66" s="68" t="str">
        <f>LEFT(C66,LEN(C66)-LEN(AA66))</f>
        <v xml:space="preserve">Nguyễn Anh </v>
      </c>
      <c r="AA66" s="78" t="s">
        <v>822</v>
      </c>
      <c r="AB66" s="67"/>
      <c r="AC66" s="67"/>
      <c r="AD66" s="141"/>
    </row>
    <row r="67" spans="1:228" s="126" customFormat="1" ht="53.25" customHeight="1" x14ac:dyDescent="0.25">
      <c r="A67" s="68" t="s">
        <v>1371</v>
      </c>
      <c r="B67" s="68" t="s">
        <v>137</v>
      </c>
      <c r="C67" s="68" t="s">
        <v>1372</v>
      </c>
      <c r="D67" s="151" t="s">
        <v>1373</v>
      </c>
      <c r="E67" s="68" t="s">
        <v>43</v>
      </c>
      <c r="F67" s="67" t="s">
        <v>44</v>
      </c>
      <c r="G67" s="152" t="s">
        <v>1374</v>
      </c>
      <c r="H67" s="66" t="s">
        <v>1375</v>
      </c>
      <c r="I67" s="67" t="s">
        <v>732</v>
      </c>
      <c r="J67" s="67" t="s">
        <v>1376</v>
      </c>
      <c r="K67" s="67" t="s">
        <v>1376</v>
      </c>
      <c r="L67" s="153" t="s">
        <v>1377</v>
      </c>
      <c r="M67" s="68" t="s">
        <v>125</v>
      </c>
      <c r="N67" s="68" t="s">
        <v>1378</v>
      </c>
      <c r="O67" s="68" t="s">
        <v>1379</v>
      </c>
      <c r="P67" s="68" t="s">
        <v>1380</v>
      </c>
      <c r="Q67" s="68" t="s">
        <v>55</v>
      </c>
      <c r="R67" s="68" t="s">
        <v>1381</v>
      </c>
      <c r="S67" s="68" t="s">
        <v>1382</v>
      </c>
      <c r="T67" s="67" t="s">
        <v>55</v>
      </c>
      <c r="U67" s="68" t="s">
        <v>1383</v>
      </c>
      <c r="V67" s="67" t="s">
        <v>513</v>
      </c>
      <c r="W67" s="67" t="s">
        <v>232</v>
      </c>
      <c r="X67" s="67"/>
      <c r="Y67" s="67"/>
      <c r="Z67" s="67"/>
      <c r="AA67" s="81">
        <v>43711</v>
      </c>
      <c r="AB67" s="67"/>
      <c r="AC67" s="154"/>
      <c r="AD67" s="141"/>
    </row>
    <row r="68" spans="1:228" s="126" customFormat="1" ht="53.25" customHeight="1" x14ac:dyDescent="0.25">
      <c r="A68" s="68" t="s">
        <v>1384</v>
      </c>
      <c r="B68" s="68" t="s">
        <v>138</v>
      </c>
      <c r="C68" s="68" t="s">
        <v>1385</v>
      </c>
      <c r="D68" s="151">
        <v>32854</v>
      </c>
      <c r="E68" s="68" t="s">
        <v>43</v>
      </c>
      <c r="F68" s="67" t="s">
        <v>145</v>
      </c>
      <c r="G68" s="152" t="s">
        <v>1386</v>
      </c>
      <c r="H68" s="67" t="s">
        <v>1387</v>
      </c>
      <c r="I68" s="67" t="s">
        <v>732</v>
      </c>
      <c r="J68" s="67" t="s">
        <v>1388</v>
      </c>
      <c r="K68" s="67" t="s">
        <v>1388</v>
      </c>
      <c r="L68" s="153" t="s">
        <v>1389</v>
      </c>
      <c r="M68" s="68" t="s">
        <v>125</v>
      </c>
      <c r="N68" s="68" t="s">
        <v>1390</v>
      </c>
      <c r="O68" s="68" t="s">
        <v>1391</v>
      </c>
      <c r="P68" s="68" t="s">
        <v>1392</v>
      </c>
      <c r="Q68" s="67" t="s">
        <v>491</v>
      </c>
      <c r="R68" s="68" t="s">
        <v>1393</v>
      </c>
      <c r="S68" s="68" t="s">
        <v>1394</v>
      </c>
      <c r="T68" s="67" t="s">
        <v>55</v>
      </c>
      <c r="U68" s="68" t="s">
        <v>1395</v>
      </c>
      <c r="V68" s="67" t="s">
        <v>1396</v>
      </c>
      <c r="W68" s="67" t="s">
        <v>232</v>
      </c>
      <c r="X68" s="67"/>
      <c r="Y68" s="67"/>
      <c r="Z68" s="67"/>
      <c r="AA68" s="155">
        <v>43722</v>
      </c>
      <c r="AB68" s="141"/>
      <c r="AC68" s="154"/>
      <c r="AD68" s="141"/>
    </row>
    <row r="69" spans="1:228" s="126" customFormat="1" ht="53.25" customHeight="1" x14ac:dyDescent="0.25">
      <c r="A69" s="68" t="s">
        <v>1397</v>
      </c>
      <c r="B69" s="68" t="s">
        <v>139</v>
      </c>
      <c r="C69" s="68" t="s">
        <v>1398</v>
      </c>
      <c r="D69" s="151" t="s">
        <v>1399</v>
      </c>
      <c r="E69" s="68" t="s">
        <v>43</v>
      </c>
      <c r="F69" s="67" t="s">
        <v>1400</v>
      </c>
      <c r="G69" s="152" t="s">
        <v>1401</v>
      </c>
      <c r="H69" s="67" t="s">
        <v>1402</v>
      </c>
      <c r="I69" s="67" t="s">
        <v>1400</v>
      </c>
      <c r="J69" s="67" t="s">
        <v>1403</v>
      </c>
      <c r="K69" s="67" t="s">
        <v>1404</v>
      </c>
      <c r="L69" s="153" t="s">
        <v>1405</v>
      </c>
      <c r="M69" s="68" t="s">
        <v>125</v>
      </c>
      <c r="N69" s="68" t="s">
        <v>1270</v>
      </c>
      <c r="O69" s="68" t="s">
        <v>1406</v>
      </c>
      <c r="P69" s="68" t="s">
        <v>1380</v>
      </c>
      <c r="Q69" s="68" t="s">
        <v>60</v>
      </c>
      <c r="R69" s="68" t="s">
        <v>1407</v>
      </c>
      <c r="S69" s="68" t="s">
        <v>1380</v>
      </c>
      <c r="T69" s="67" t="s">
        <v>1408</v>
      </c>
      <c r="U69" s="68" t="s">
        <v>1409</v>
      </c>
      <c r="V69" s="67"/>
      <c r="W69" s="67" t="s">
        <v>232</v>
      </c>
      <c r="X69" s="67" t="s">
        <v>61</v>
      </c>
      <c r="Y69" s="68" t="s">
        <v>1410</v>
      </c>
      <c r="Z69" s="68" t="s">
        <v>1411</v>
      </c>
      <c r="AA69" s="81" t="s">
        <v>1412</v>
      </c>
      <c r="AB69" s="67" t="s">
        <v>61</v>
      </c>
      <c r="AC69" s="68" t="s">
        <v>1410</v>
      </c>
      <c r="AD69" s="68" t="s">
        <v>1411</v>
      </c>
    </row>
    <row r="70" spans="1:228" s="126" customFormat="1" ht="48.75" customHeight="1" x14ac:dyDescent="0.25">
      <c r="A70" s="68" t="s">
        <v>1413</v>
      </c>
      <c r="B70" s="68" t="s">
        <v>140</v>
      </c>
      <c r="C70" s="68" t="s">
        <v>1414</v>
      </c>
      <c r="D70" s="151" t="s">
        <v>1415</v>
      </c>
      <c r="E70" s="68" t="s">
        <v>43</v>
      </c>
      <c r="F70" s="67" t="s">
        <v>732</v>
      </c>
      <c r="G70" s="152" t="s">
        <v>1416</v>
      </c>
      <c r="H70" s="67" t="s">
        <v>1417</v>
      </c>
      <c r="I70" s="67" t="s">
        <v>732</v>
      </c>
      <c r="J70" s="67" t="s">
        <v>1418</v>
      </c>
      <c r="K70" s="67" t="s">
        <v>1419</v>
      </c>
      <c r="L70" s="153" t="s">
        <v>1420</v>
      </c>
      <c r="M70" s="68" t="s">
        <v>125</v>
      </c>
      <c r="N70" s="68" t="s">
        <v>1270</v>
      </c>
      <c r="O70" s="68" t="s">
        <v>1421</v>
      </c>
      <c r="P70" s="68" t="s">
        <v>1422</v>
      </c>
      <c r="Q70" s="68" t="s">
        <v>55</v>
      </c>
      <c r="R70" s="68" t="s">
        <v>1423</v>
      </c>
      <c r="S70" s="68" t="s">
        <v>1422</v>
      </c>
      <c r="T70" s="67" t="s">
        <v>55</v>
      </c>
      <c r="U70" s="68" t="s">
        <v>1424</v>
      </c>
      <c r="V70" s="67" t="s">
        <v>676</v>
      </c>
      <c r="W70" s="67" t="s">
        <v>232</v>
      </c>
      <c r="X70" s="67"/>
      <c r="Y70" s="67"/>
      <c r="Z70" s="67"/>
      <c r="AA70" s="81" t="s">
        <v>1412</v>
      </c>
      <c r="AB70" s="141"/>
      <c r="AC70" s="154"/>
      <c r="AD70" s="141"/>
    </row>
    <row r="71" spans="1:228" s="127" customFormat="1" ht="15.75" x14ac:dyDescent="0.25">
      <c r="A71" s="68"/>
      <c r="B71" s="156"/>
      <c r="C71" s="157" t="s">
        <v>1425</v>
      </c>
      <c r="D71" s="66"/>
      <c r="E71" s="67"/>
      <c r="F71" s="67"/>
      <c r="G71" s="68"/>
      <c r="H71" s="66"/>
      <c r="I71" s="67"/>
      <c r="J71" s="67"/>
      <c r="K71" s="67"/>
      <c r="L71" s="68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8"/>
      <c r="Y71" s="68"/>
      <c r="Z71" s="68" t="e">
        <f>LEFT(#REF!,LEN(#REF!)-LEN(AA71))</f>
        <v>#REF!</v>
      </c>
      <c r="AA71" s="137"/>
      <c r="AB71" s="67"/>
      <c r="AC71" s="67"/>
      <c r="AD71" s="67"/>
    </row>
    <row r="72" spans="1:228" s="25" customFormat="1" ht="49.5" customHeight="1" x14ac:dyDescent="0.25">
      <c r="A72" s="65" t="s">
        <v>1426</v>
      </c>
      <c r="B72" s="158" t="s">
        <v>1</v>
      </c>
      <c r="C72" s="45" t="s">
        <v>1427</v>
      </c>
      <c r="D72" s="46" t="s">
        <v>1428</v>
      </c>
      <c r="E72" s="122" t="s">
        <v>43</v>
      </c>
      <c r="F72" s="47"/>
      <c r="G72" s="46" t="s">
        <v>1429</v>
      </c>
      <c r="H72" s="46" t="s">
        <v>1430</v>
      </c>
      <c r="I72" s="47" t="s">
        <v>1431</v>
      </c>
      <c r="J72" s="46" t="s">
        <v>1432</v>
      </c>
      <c r="K72" s="46" t="s">
        <v>1432</v>
      </c>
      <c r="L72" s="46" t="s">
        <v>1433</v>
      </c>
      <c r="M72" s="46" t="s">
        <v>58</v>
      </c>
      <c r="N72" s="46" t="s">
        <v>1434</v>
      </c>
      <c r="O72" s="159"/>
      <c r="P72" s="46"/>
      <c r="Q72" s="47"/>
      <c r="R72" s="47"/>
      <c r="S72" s="47"/>
      <c r="T72" s="47"/>
      <c r="U72" s="47"/>
      <c r="V72" s="47"/>
      <c r="W72" s="160" t="s">
        <v>232</v>
      </c>
      <c r="X72" s="46" t="s">
        <v>1435</v>
      </c>
      <c r="Y72" s="46">
        <v>30</v>
      </c>
      <c r="Z72" s="46" t="str">
        <f t="shared" ref="Z72:Z78" si="1">LEFT(C72,LEN(C72)-LEN(AA72))</f>
        <v xml:space="preserve">Lê Quang </v>
      </c>
      <c r="AA72" s="45" t="s">
        <v>1436</v>
      </c>
      <c r="AB72" s="47"/>
      <c r="AC72" s="47"/>
      <c r="AD72" s="47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  <c r="AZ72" s="69"/>
      <c r="BA72" s="69"/>
      <c r="BB72" s="69"/>
      <c r="BC72" s="69"/>
      <c r="BD72" s="69"/>
      <c r="BE72" s="69"/>
      <c r="BF72" s="69"/>
      <c r="BG72" s="69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69"/>
      <c r="CS72" s="69"/>
      <c r="CT72" s="69"/>
      <c r="CU72" s="69"/>
      <c r="CV72" s="69"/>
      <c r="CW72" s="69"/>
      <c r="CX72" s="69"/>
      <c r="CY72" s="69"/>
      <c r="CZ72" s="69"/>
      <c r="DA72" s="69"/>
      <c r="DB72" s="69"/>
      <c r="DC72" s="69"/>
      <c r="DD72" s="69"/>
      <c r="DE72" s="69"/>
      <c r="DF72" s="69"/>
      <c r="DG72" s="69"/>
      <c r="DH72" s="69"/>
      <c r="DI72" s="69"/>
      <c r="DJ72" s="69"/>
      <c r="DK72" s="69"/>
      <c r="DL72" s="69"/>
      <c r="DM72" s="69"/>
      <c r="DN72" s="69"/>
      <c r="DO72" s="69"/>
      <c r="DP72" s="69"/>
      <c r="DQ72" s="69"/>
      <c r="DR72" s="69"/>
      <c r="DS72" s="69"/>
      <c r="DT72" s="69"/>
      <c r="DU72" s="69"/>
      <c r="DV72" s="69"/>
      <c r="DW72" s="69"/>
      <c r="DX72" s="69"/>
      <c r="DY72" s="69"/>
      <c r="DZ72" s="69"/>
      <c r="EA72" s="69"/>
      <c r="EB72" s="69"/>
      <c r="EC72" s="69"/>
      <c r="ED72" s="69"/>
      <c r="EE72" s="69"/>
      <c r="EF72" s="69"/>
      <c r="EG72" s="69"/>
      <c r="EH72" s="69"/>
      <c r="EI72" s="69"/>
      <c r="EJ72" s="69"/>
      <c r="EK72" s="69"/>
      <c r="EL72" s="69"/>
      <c r="EM72" s="69"/>
      <c r="EN72" s="69"/>
      <c r="EO72" s="69"/>
      <c r="EP72" s="69"/>
      <c r="EQ72" s="69"/>
      <c r="ER72" s="69"/>
      <c r="ES72" s="69"/>
      <c r="ET72" s="69"/>
      <c r="EU72" s="69"/>
      <c r="EV72" s="69"/>
      <c r="EW72" s="69"/>
      <c r="EX72" s="69"/>
      <c r="EY72" s="69"/>
      <c r="EZ72" s="69"/>
      <c r="FA72" s="69"/>
      <c r="FB72" s="69"/>
      <c r="FC72" s="69"/>
      <c r="FD72" s="69"/>
      <c r="FE72" s="69"/>
      <c r="FF72" s="69"/>
      <c r="FG72" s="69"/>
      <c r="FH72" s="69"/>
      <c r="FI72" s="69"/>
      <c r="FJ72" s="69"/>
      <c r="FK72" s="69"/>
      <c r="FL72" s="69"/>
      <c r="FM72" s="69"/>
      <c r="FN72" s="69"/>
      <c r="FO72" s="69"/>
      <c r="FP72" s="69"/>
      <c r="FQ72" s="69"/>
      <c r="FR72" s="69"/>
      <c r="FS72" s="69"/>
      <c r="FT72" s="69"/>
      <c r="FU72" s="69"/>
      <c r="FV72" s="69"/>
      <c r="FW72" s="69"/>
      <c r="FX72" s="69"/>
      <c r="FY72" s="69"/>
      <c r="FZ72" s="69"/>
      <c r="GA72" s="69"/>
      <c r="GB72" s="69"/>
      <c r="GC72" s="69"/>
      <c r="GD72" s="69"/>
      <c r="GE72" s="69"/>
      <c r="GF72" s="69"/>
      <c r="GG72" s="69"/>
      <c r="GH72" s="69"/>
      <c r="GI72" s="69"/>
      <c r="GJ72" s="69"/>
      <c r="GK72" s="69"/>
      <c r="GL72" s="69"/>
      <c r="GM72" s="69"/>
      <c r="GN72" s="69"/>
      <c r="GO72" s="69"/>
      <c r="GP72" s="69"/>
      <c r="GQ72" s="69"/>
      <c r="GR72" s="69"/>
      <c r="GS72" s="69"/>
      <c r="GT72" s="69"/>
      <c r="GU72" s="69"/>
      <c r="GV72" s="69"/>
      <c r="GW72" s="69"/>
      <c r="GX72" s="69"/>
      <c r="GY72" s="69"/>
      <c r="GZ72" s="69"/>
      <c r="HA72" s="69"/>
      <c r="HB72" s="69"/>
      <c r="HC72" s="69"/>
      <c r="HD72" s="69"/>
      <c r="HE72" s="69"/>
      <c r="HF72" s="69"/>
      <c r="HG72" s="69"/>
      <c r="HH72" s="69"/>
      <c r="HI72" s="69"/>
      <c r="HJ72" s="69"/>
      <c r="HK72" s="69"/>
      <c r="HL72" s="69"/>
      <c r="HM72" s="69"/>
      <c r="HN72" s="69"/>
      <c r="HO72" s="69"/>
      <c r="HP72" s="69"/>
      <c r="HQ72" s="69"/>
      <c r="HR72" s="69"/>
      <c r="HS72" s="69"/>
      <c r="HT72" s="69"/>
    </row>
    <row r="73" spans="1:228" s="25" customFormat="1" ht="49.5" customHeight="1" x14ac:dyDescent="0.25">
      <c r="A73" s="65" t="s">
        <v>1437</v>
      </c>
      <c r="B73" s="65" t="s">
        <v>2</v>
      </c>
      <c r="C73" s="78" t="s">
        <v>1438</v>
      </c>
      <c r="D73" s="68" t="s">
        <v>1439</v>
      </c>
      <c r="E73" s="122" t="s">
        <v>43</v>
      </c>
      <c r="F73" s="67"/>
      <c r="G73" s="68" t="s">
        <v>1440</v>
      </c>
      <c r="H73" s="68" t="s">
        <v>1441</v>
      </c>
      <c r="I73" s="67" t="s">
        <v>1431</v>
      </c>
      <c r="J73" s="68" t="s">
        <v>1442</v>
      </c>
      <c r="K73" s="68" t="s">
        <v>1442</v>
      </c>
      <c r="L73" s="68" t="s">
        <v>1443</v>
      </c>
      <c r="M73" s="68" t="s">
        <v>58</v>
      </c>
      <c r="N73" s="67" t="s">
        <v>1444</v>
      </c>
      <c r="O73" s="128">
        <v>42480</v>
      </c>
      <c r="P73" s="67" t="s">
        <v>752</v>
      </c>
      <c r="Q73" s="68"/>
      <c r="R73" s="68"/>
      <c r="S73" s="68"/>
      <c r="T73" s="68"/>
      <c r="U73" s="68"/>
      <c r="V73" s="68"/>
      <c r="W73" s="129" t="s">
        <v>232</v>
      </c>
      <c r="X73" s="68" t="s">
        <v>1445</v>
      </c>
      <c r="Y73" s="67">
        <v>120</v>
      </c>
      <c r="Z73" s="68" t="str">
        <f t="shared" si="1"/>
        <v xml:space="preserve">Đinh Văn </v>
      </c>
      <c r="AA73" s="78" t="s">
        <v>1446</v>
      </c>
      <c r="AB73" s="67" t="s">
        <v>61</v>
      </c>
      <c r="AC73" s="67" t="s">
        <v>1447</v>
      </c>
      <c r="AD73" s="141"/>
      <c r="AE73" s="139"/>
      <c r="AF73" s="139"/>
      <c r="AG73" s="139"/>
      <c r="AH73" s="139"/>
      <c r="AI73" s="139"/>
      <c r="AJ73" s="139"/>
      <c r="AK73" s="139"/>
      <c r="AL73" s="139"/>
      <c r="AM73" s="139"/>
      <c r="AN73" s="139"/>
      <c r="AO73" s="139"/>
      <c r="AP73" s="139"/>
      <c r="AQ73" s="139"/>
      <c r="AR73" s="139"/>
      <c r="AS73" s="139"/>
      <c r="AT73" s="139"/>
      <c r="AU73" s="139"/>
      <c r="AV73" s="139"/>
      <c r="AW73" s="139"/>
      <c r="AX73" s="139"/>
      <c r="AY73" s="139"/>
      <c r="AZ73" s="139"/>
      <c r="BA73" s="139"/>
      <c r="BB73" s="139"/>
      <c r="BC73" s="139"/>
      <c r="BD73" s="139"/>
      <c r="BE73" s="139"/>
      <c r="BF73" s="139"/>
      <c r="BG73" s="139"/>
      <c r="BH73" s="139"/>
      <c r="BI73" s="139"/>
      <c r="BJ73" s="139"/>
      <c r="BK73" s="139"/>
      <c r="BL73" s="139"/>
      <c r="BM73" s="139"/>
      <c r="BN73" s="139"/>
      <c r="BO73" s="139"/>
      <c r="BP73" s="139"/>
      <c r="BQ73" s="139"/>
      <c r="BR73" s="139"/>
      <c r="BS73" s="139"/>
      <c r="BT73" s="139"/>
      <c r="BU73" s="139"/>
      <c r="BV73" s="139"/>
      <c r="BW73" s="139"/>
      <c r="BX73" s="139"/>
      <c r="BY73" s="139"/>
      <c r="BZ73" s="139"/>
      <c r="CA73" s="139"/>
      <c r="CB73" s="139"/>
      <c r="CC73" s="139"/>
      <c r="CD73" s="139"/>
      <c r="CE73" s="139"/>
      <c r="CF73" s="139"/>
      <c r="CG73" s="139"/>
      <c r="CH73" s="139"/>
      <c r="CI73" s="139"/>
      <c r="CJ73" s="139"/>
      <c r="CK73" s="139"/>
      <c r="CL73" s="139"/>
      <c r="CM73" s="139"/>
      <c r="CN73" s="139"/>
      <c r="CO73" s="139"/>
      <c r="CP73" s="139"/>
      <c r="CQ73" s="139"/>
      <c r="CR73" s="139"/>
      <c r="CS73" s="139"/>
      <c r="CT73" s="139"/>
      <c r="CU73" s="139"/>
      <c r="CV73" s="139"/>
      <c r="CW73" s="139"/>
      <c r="CX73" s="139"/>
      <c r="CY73" s="139"/>
      <c r="CZ73" s="139"/>
      <c r="DA73" s="139"/>
      <c r="DB73" s="139"/>
      <c r="DC73" s="139"/>
      <c r="DD73" s="139"/>
      <c r="DE73" s="139"/>
      <c r="DF73" s="139"/>
      <c r="DG73" s="139"/>
      <c r="DH73" s="139"/>
      <c r="DI73" s="139"/>
      <c r="DJ73" s="139"/>
      <c r="DK73" s="139"/>
      <c r="DL73" s="139"/>
      <c r="DM73" s="139"/>
      <c r="DN73" s="139"/>
      <c r="DO73" s="139"/>
      <c r="DP73" s="139"/>
      <c r="DQ73" s="139"/>
      <c r="DR73" s="139"/>
      <c r="DS73" s="139"/>
      <c r="DT73" s="139"/>
      <c r="DU73" s="139"/>
      <c r="DV73" s="139"/>
      <c r="DW73" s="139"/>
      <c r="DX73" s="139"/>
      <c r="DY73" s="139"/>
      <c r="DZ73" s="139"/>
      <c r="EA73" s="139"/>
      <c r="EB73" s="139"/>
      <c r="EC73" s="139"/>
      <c r="ED73" s="139"/>
      <c r="EE73" s="139"/>
      <c r="EF73" s="139"/>
      <c r="EG73" s="139"/>
      <c r="EH73" s="139"/>
      <c r="EI73" s="139"/>
      <c r="EJ73" s="139"/>
      <c r="EK73" s="139"/>
      <c r="EL73" s="139"/>
      <c r="EM73" s="139"/>
      <c r="EN73" s="139"/>
      <c r="EO73" s="139"/>
      <c r="EP73" s="139"/>
      <c r="EQ73" s="139"/>
      <c r="ER73" s="139"/>
      <c r="ES73" s="139"/>
      <c r="ET73" s="139"/>
      <c r="EU73" s="139"/>
      <c r="EV73" s="139"/>
      <c r="EW73" s="139"/>
      <c r="EX73" s="139"/>
      <c r="EY73" s="139"/>
      <c r="EZ73" s="139"/>
      <c r="FA73" s="139"/>
      <c r="FB73" s="139"/>
      <c r="FC73" s="139"/>
      <c r="FD73" s="139"/>
      <c r="FE73" s="139"/>
      <c r="FF73" s="139"/>
      <c r="FG73" s="139"/>
      <c r="FH73" s="139"/>
      <c r="FI73" s="139"/>
      <c r="FJ73" s="139"/>
      <c r="FK73" s="139"/>
      <c r="FL73" s="139"/>
      <c r="FM73" s="139"/>
      <c r="FN73" s="139"/>
      <c r="FO73" s="139"/>
      <c r="FP73" s="139"/>
      <c r="FQ73" s="139"/>
      <c r="FR73" s="139"/>
      <c r="FS73" s="139"/>
      <c r="FT73" s="139"/>
      <c r="FU73" s="139"/>
      <c r="FV73" s="139"/>
      <c r="FW73" s="139"/>
      <c r="FX73" s="139"/>
      <c r="FY73" s="139"/>
      <c r="FZ73" s="139"/>
      <c r="GA73" s="139"/>
      <c r="GB73" s="139"/>
      <c r="GC73" s="139"/>
      <c r="GD73" s="139"/>
      <c r="GE73" s="139"/>
      <c r="GF73" s="139"/>
      <c r="GG73" s="139"/>
      <c r="GH73" s="139"/>
      <c r="GI73" s="139"/>
      <c r="GJ73" s="139"/>
      <c r="GK73" s="139"/>
      <c r="GL73" s="139"/>
      <c r="GM73" s="139"/>
      <c r="GN73" s="139"/>
      <c r="GO73" s="139"/>
      <c r="GP73" s="139"/>
      <c r="GQ73" s="139"/>
      <c r="GR73" s="139"/>
      <c r="GS73" s="139"/>
      <c r="GT73" s="139"/>
      <c r="GU73" s="139"/>
      <c r="GV73" s="139"/>
      <c r="GW73" s="139"/>
      <c r="GX73" s="139"/>
      <c r="GY73" s="139"/>
      <c r="GZ73" s="139"/>
      <c r="HA73" s="139"/>
      <c r="HB73" s="139"/>
      <c r="HC73" s="139"/>
      <c r="HD73" s="139"/>
      <c r="HE73" s="139"/>
      <c r="HF73" s="139"/>
      <c r="HG73" s="139"/>
      <c r="HH73" s="139"/>
      <c r="HI73" s="139"/>
      <c r="HJ73" s="139"/>
      <c r="HK73" s="139"/>
      <c r="HL73" s="139"/>
      <c r="HM73" s="139"/>
      <c r="HN73" s="139"/>
      <c r="HO73" s="139"/>
      <c r="HP73" s="139"/>
      <c r="HQ73" s="139"/>
      <c r="HR73" s="139"/>
      <c r="HS73" s="139"/>
      <c r="HT73" s="139"/>
    </row>
    <row r="74" spans="1:228" s="25" customFormat="1" ht="49.5" customHeight="1" x14ac:dyDescent="0.25">
      <c r="A74" s="65" t="s">
        <v>424</v>
      </c>
      <c r="B74" s="65" t="s">
        <v>3</v>
      </c>
      <c r="C74" s="78" t="s">
        <v>1448</v>
      </c>
      <c r="D74" s="68" t="s">
        <v>1449</v>
      </c>
      <c r="E74" s="122" t="s">
        <v>43</v>
      </c>
      <c r="F74" s="67"/>
      <c r="G74" s="68" t="s">
        <v>1450</v>
      </c>
      <c r="H74" s="68" t="s">
        <v>1451</v>
      </c>
      <c r="I74" s="67" t="s">
        <v>1452</v>
      </c>
      <c r="J74" s="68" t="s">
        <v>1453</v>
      </c>
      <c r="K74" s="68" t="s">
        <v>1453</v>
      </c>
      <c r="L74" s="68" t="s">
        <v>1454</v>
      </c>
      <c r="M74" s="68" t="s">
        <v>125</v>
      </c>
      <c r="N74" s="67" t="s">
        <v>1455</v>
      </c>
      <c r="O74" s="132" t="s">
        <v>1421</v>
      </c>
      <c r="P74" s="67" t="s">
        <v>510</v>
      </c>
      <c r="Q74" s="68" t="s">
        <v>60</v>
      </c>
      <c r="R74" s="68" t="s">
        <v>1456</v>
      </c>
      <c r="S74" s="68" t="s">
        <v>1457</v>
      </c>
      <c r="T74" s="68" t="s">
        <v>55</v>
      </c>
      <c r="U74" s="68" t="s">
        <v>1458</v>
      </c>
      <c r="V74" s="68" t="s">
        <v>1459</v>
      </c>
      <c r="W74" s="129" t="s">
        <v>232</v>
      </c>
      <c r="X74" s="68" t="s">
        <v>1460</v>
      </c>
      <c r="Y74" s="67">
        <v>60</v>
      </c>
      <c r="Z74" s="68" t="str">
        <f t="shared" si="1"/>
        <v xml:space="preserve">Phạm Huy </v>
      </c>
      <c r="AA74" s="78" t="s">
        <v>388</v>
      </c>
      <c r="AB74" s="63" t="s">
        <v>61</v>
      </c>
      <c r="AC74" s="63" t="s">
        <v>1461</v>
      </c>
      <c r="AD74" s="161" t="s">
        <v>1462</v>
      </c>
      <c r="AE74" s="139"/>
      <c r="AF74" s="139"/>
      <c r="AG74" s="139"/>
      <c r="AH74" s="139"/>
      <c r="AI74" s="139"/>
      <c r="AJ74" s="139"/>
      <c r="AK74" s="139"/>
      <c r="AL74" s="139"/>
      <c r="AM74" s="139"/>
      <c r="AN74" s="139"/>
      <c r="AO74" s="139"/>
      <c r="AP74" s="139"/>
      <c r="AQ74" s="139"/>
      <c r="AR74" s="139"/>
      <c r="AS74" s="139"/>
      <c r="AT74" s="139"/>
      <c r="AU74" s="139"/>
      <c r="AV74" s="139"/>
      <c r="AW74" s="139"/>
      <c r="AX74" s="139"/>
      <c r="AY74" s="139"/>
      <c r="AZ74" s="139"/>
      <c r="BA74" s="139"/>
      <c r="BB74" s="139"/>
      <c r="BC74" s="139"/>
      <c r="BD74" s="139"/>
      <c r="BE74" s="139"/>
      <c r="BF74" s="139"/>
      <c r="BG74" s="139"/>
      <c r="BH74" s="139"/>
      <c r="BI74" s="139"/>
      <c r="BJ74" s="139"/>
      <c r="BK74" s="139"/>
      <c r="BL74" s="139"/>
      <c r="BM74" s="139"/>
      <c r="BN74" s="139"/>
      <c r="BO74" s="139"/>
      <c r="BP74" s="139"/>
      <c r="BQ74" s="139"/>
      <c r="BR74" s="139"/>
      <c r="BS74" s="139"/>
      <c r="BT74" s="139"/>
      <c r="BU74" s="139"/>
      <c r="BV74" s="139"/>
      <c r="BW74" s="139"/>
      <c r="BX74" s="139"/>
      <c r="BY74" s="139"/>
      <c r="BZ74" s="139"/>
      <c r="CA74" s="139"/>
      <c r="CB74" s="139"/>
      <c r="CC74" s="139"/>
      <c r="CD74" s="139"/>
      <c r="CE74" s="139"/>
      <c r="CF74" s="139"/>
      <c r="CG74" s="139"/>
      <c r="CH74" s="139"/>
      <c r="CI74" s="139"/>
      <c r="CJ74" s="139"/>
      <c r="CK74" s="139"/>
      <c r="CL74" s="139"/>
      <c r="CM74" s="139"/>
      <c r="CN74" s="139"/>
      <c r="CO74" s="139"/>
      <c r="CP74" s="139"/>
      <c r="CQ74" s="139"/>
      <c r="CR74" s="139"/>
      <c r="CS74" s="139"/>
      <c r="CT74" s="139"/>
      <c r="CU74" s="139"/>
      <c r="CV74" s="139"/>
      <c r="CW74" s="139"/>
      <c r="CX74" s="139"/>
      <c r="CY74" s="139"/>
      <c r="CZ74" s="139"/>
      <c r="DA74" s="139"/>
      <c r="DB74" s="139"/>
      <c r="DC74" s="139"/>
      <c r="DD74" s="139"/>
      <c r="DE74" s="139"/>
      <c r="DF74" s="139"/>
      <c r="DG74" s="139"/>
      <c r="DH74" s="139"/>
      <c r="DI74" s="139"/>
      <c r="DJ74" s="139"/>
      <c r="DK74" s="139"/>
      <c r="DL74" s="139"/>
      <c r="DM74" s="139"/>
      <c r="DN74" s="139"/>
      <c r="DO74" s="139"/>
      <c r="DP74" s="139"/>
      <c r="DQ74" s="139"/>
      <c r="DR74" s="139"/>
      <c r="DS74" s="139"/>
      <c r="DT74" s="139"/>
      <c r="DU74" s="139"/>
      <c r="DV74" s="139"/>
      <c r="DW74" s="139"/>
      <c r="DX74" s="139"/>
      <c r="DY74" s="139"/>
      <c r="DZ74" s="139"/>
      <c r="EA74" s="139"/>
      <c r="EB74" s="139"/>
      <c r="EC74" s="139"/>
      <c r="ED74" s="139"/>
      <c r="EE74" s="139"/>
      <c r="EF74" s="139"/>
      <c r="EG74" s="139"/>
      <c r="EH74" s="139"/>
      <c r="EI74" s="139"/>
      <c r="EJ74" s="139"/>
      <c r="EK74" s="139"/>
      <c r="EL74" s="139"/>
      <c r="EM74" s="139"/>
      <c r="EN74" s="139"/>
      <c r="EO74" s="139"/>
      <c r="EP74" s="139"/>
      <c r="EQ74" s="139"/>
      <c r="ER74" s="139"/>
      <c r="ES74" s="139"/>
      <c r="ET74" s="139"/>
      <c r="EU74" s="139"/>
      <c r="EV74" s="139"/>
      <c r="EW74" s="139"/>
      <c r="EX74" s="139"/>
      <c r="EY74" s="139"/>
      <c r="EZ74" s="139"/>
      <c r="FA74" s="139"/>
      <c r="FB74" s="139"/>
      <c r="FC74" s="139"/>
      <c r="FD74" s="139"/>
      <c r="FE74" s="139"/>
      <c r="FF74" s="139"/>
      <c r="FG74" s="139"/>
      <c r="FH74" s="139"/>
      <c r="FI74" s="139"/>
      <c r="FJ74" s="139"/>
      <c r="FK74" s="139"/>
      <c r="FL74" s="139"/>
      <c r="FM74" s="139"/>
      <c r="FN74" s="139"/>
      <c r="FO74" s="139"/>
      <c r="FP74" s="139"/>
      <c r="FQ74" s="139"/>
      <c r="FR74" s="139"/>
      <c r="FS74" s="139"/>
      <c r="FT74" s="139"/>
      <c r="FU74" s="139"/>
      <c r="FV74" s="139"/>
      <c r="FW74" s="139"/>
      <c r="FX74" s="139"/>
      <c r="FY74" s="139"/>
      <c r="FZ74" s="139"/>
      <c r="GA74" s="139"/>
      <c r="GB74" s="139"/>
      <c r="GC74" s="139"/>
      <c r="GD74" s="139"/>
      <c r="GE74" s="139"/>
      <c r="GF74" s="139"/>
      <c r="GG74" s="139"/>
      <c r="GH74" s="139"/>
      <c r="GI74" s="139"/>
      <c r="GJ74" s="139"/>
      <c r="GK74" s="139"/>
      <c r="GL74" s="139"/>
      <c r="GM74" s="139"/>
      <c r="GN74" s="139"/>
      <c r="GO74" s="139"/>
      <c r="GP74" s="139"/>
      <c r="GQ74" s="139"/>
      <c r="GR74" s="139"/>
      <c r="GS74" s="139"/>
      <c r="GT74" s="139"/>
      <c r="GU74" s="139"/>
      <c r="GV74" s="139"/>
      <c r="GW74" s="139"/>
      <c r="GX74" s="139"/>
      <c r="GY74" s="139"/>
      <c r="GZ74" s="139"/>
      <c r="HA74" s="139"/>
      <c r="HB74" s="139"/>
      <c r="HC74" s="139"/>
      <c r="HD74" s="139"/>
      <c r="HE74" s="139"/>
      <c r="HF74" s="139"/>
      <c r="HG74" s="139"/>
      <c r="HH74" s="139"/>
      <c r="HI74" s="139"/>
      <c r="HJ74" s="139"/>
      <c r="HK74" s="139"/>
      <c r="HL74" s="139"/>
      <c r="HM74" s="139"/>
      <c r="HN74" s="139"/>
      <c r="HO74" s="139"/>
      <c r="HP74" s="139"/>
      <c r="HQ74" s="139"/>
      <c r="HR74" s="139"/>
      <c r="HS74" s="139"/>
      <c r="HT74" s="139"/>
    </row>
    <row r="75" spans="1:228" s="25" customFormat="1" ht="49.5" customHeight="1" x14ac:dyDescent="0.25">
      <c r="A75" s="65" t="s">
        <v>1463</v>
      </c>
      <c r="B75" s="65" t="s">
        <v>4</v>
      </c>
      <c r="C75" s="78" t="s">
        <v>1464</v>
      </c>
      <c r="D75" s="68" t="s">
        <v>1465</v>
      </c>
      <c r="E75" s="122" t="s">
        <v>43</v>
      </c>
      <c r="F75" s="67"/>
      <c r="G75" s="68" t="s">
        <v>1466</v>
      </c>
      <c r="H75" s="68" t="s">
        <v>1467</v>
      </c>
      <c r="I75" s="67" t="s">
        <v>1468</v>
      </c>
      <c r="J75" s="68" t="s">
        <v>1469</v>
      </c>
      <c r="K75" s="68" t="s">
        <v>1469</v>
      </c>
      <c r="L75" s="68" t="s">
        <v>1470</v>
      </c>
      <c r="M75" s="68" t="s">
        <v>58</v>
      </c>
      <c r="N75" s="67" t="s">
        <v>1471</v>
      </c>
      <c r="O75" s="128"/>
      <c r="P75" s="67"/>
      <c r="Q75" s="68" t="s">
        <v>60</v>
      </c>
      <c r="R75" s="68"/>
      <c r="S75" s="68"/>
      <c r="T75" s="68" t="s">
        <v>45</v>
      </c>
      <c r="U75" s="68"/>
      <c r="V75" s="68"/>
      <c r="W75" s="129" t="s">
        <v>232</v>
      </c>
      <c r="X75" s="68" t="s">
        <v>1472</v>
      </c>
      <c r="Y75" s="67">
        <v>150</v>
      </c>
      <c r="Z75" s="68" t="str">
        <f t="shared" si="1"/>
        <v xml:space="preserve">Phan Thanh </v>
      </c>
      <c r="AA75" s="78" t="s">
        <v>388</v>
      </c>
      <c r="AB75" s="67"/>
      <c r="AC75" s="67"/>
      <c r="AD75" s="141"/>
      <c r="AE75" s="139"/>
      <c r="AF75" s="139"/>
      <c r="AG75" s="139"/>
      <c r="AH75" s="139"/>
      <c r="AI75" s="139"/>
      <c r="AJ75" s="139"/>
      <c r="AK75" s="139"/>
      <c r="AL75" s="139"/>
      <c r="AM75" s="139"/>
      <c r="AN75" s="139"/>
      <c r="AO75" s="139"/>
      <c r="AP75" s="139"/>
      <c r="AQ75" s="139"/>
      <c r="AR75" s="139"/>
      <c r="AS75" s="139"/>
      <c r="AT75" s="139"/>
      <c r="AU75" s="139"/>
      <c r="AV75" s="139"/>
      <c r="AW75" s="139"/>
      <c r="AX75" s="139"/>
      <c r="AY75" s="139"/>
      <c r="AZ75" s="139"/>
      <c r="BA75" s="139"/>
      <c r="BB75" s="139"/>
      <c r="BC75" s="139"/>
      <c r="BD75" s="139"/>
      <c r="BE75" s="139"/>
      <c r="BF75" s="139"/>
      <c r="BG75" s="139"/>
      <c r="BH75" s="139"/>
      <c r="BI75" s="139"/>
      <c r="BJ75" s="139"/>
      <c r="BK75" s="139"/>
      <c r="BL75" s="139"/>
      <c r="BM75" s="139"/>
      <c r="BN75" s="139"/>
      <c r="BO75" s="139"/>
      <c r="BP75" s="139"/>
      <c r="BQ75" s="139"/>
      <c r="BR75" s="139"/>
      <c r="BS75" s="139"/>
      <c r="BT75" s="139"/>
      <c r="BU75" s="139"/>
      <c r="BV75" s="139"/>
      <c r="BW75" s="139"/>
      <c r="BX75" s="139"/>
      <c r="BY75" s="139"/>
      <c r="BZ75" s="139"/>
      <c r="CA75" s="139"/>
      <c r="CB75" s="139"/>
      <c r="CC75" s="139"/>
      <c r="CD75" s="139"/>
      <c r="CE75" s="139"/>
      <c r="CF75" s="139"/>
      <c r="CG75" s="139"/>
      <c r="CH75" s="139"/>
      <c r="CI75" s="139"/>
      <c r="CJ75" s="139"/>
      <c r="CK75" s="139"/>
      <c r="CL75" s="139"/>
      <c r="CM75" s="139"/>
      <c r="CN75" s="139"/>
      <c r="CO75" s="139"/>
      <c r="CP75" s="139"/>
      <c r="CQ75" s="139"/>
      <c r="CR75" s="139"/>
      <c r="CS75" s="139"/>
      <c r="CT75" s="139"/>
      <c r="CU75" s="139"/>
      <c r="CV75" s="139"/>
      <c r="CW75" s="139"/>
      <c r="CX75" s="139"/>
      <c r="CY75" s="139"/>
      <c r="CZ75" s="139"/>
      <c r="DA75" s="139"/>
      <c r="DB75" s="139"/>
      <c r="DC75" s="139"/>
      <c r="DD75" s="139"/>
      <c r="DE75" s="139"/>
      <c r="DF75" s="139"/>
      <c r="DG75" s="139"/>
      <c r="DH75" s="139"/>
      <c r="DI75" s="139"/>
      <c r="DJ75" s="139"/>
      <c r="DK75" s="139"/>
      <c r="DL75" s="139"/>
      <c r="DM75" s="139"/>
      <c r="DN75" s="139"/>
      <c r="DO75" s="139"/>
      <c r="DP75" s="139"/>
      <c r="DQ75" s="139"/>
      <c r="DR75" s="139"/>
      <c r="DS75" s="139"/>
      <c r="DT75" s="139"/>
      <c r="DU75" s="139"/>
      <c r="DV75" s="139"/>
      <c r="DW75" s="139"/>
      <c r="DX75" s="139"/>
      <c r="DY75" s="139"/>
      <c r="DZ75" s="139"/>
      <c r="EA75" s="139"/>
      <c r="EB75" s="139"/>
      <c r="EC75" s="139"/>
      <c r="ED75" s="139"/>
      <c r="EE75" s="139"/>
      <c r="EF75" s="139"/>
      <c r="EG75" s="139"/>
      <c r="EH75" s="139"/>
      <c r="EI75" s="139"/>
      <c r="EJ75" s="139"/>
      <c r="EK75" s="139"/>
      <c r="EL75" s="139"/>
      <c r="EM75" s="139"/>
      <c r="EN75" s="139"/>
      <c r="EO75" s="139"/>
      <c r="EP75" s="139"/>
      <c r="EQ75" s="139"/>
      <c r="ER75" s="139"/>
      <c r="ES75" s="139"/>
      <c r="ET75" s="139"/>
      <c r="EU75" s="139"/>
      <c r="EV75" s="139"/>
      <c r="EW75" s="139"/>
      <c r="EX75" s="139"/>
      <c r="EY75" s="139"/>
      <c r="EZ75" s="139"/>
      <c r="FA75" s="139"/>
      <c r="FB75" s="139"/>
      <c r="FC75" s="139"/>
      <c r="FD75" s="139"/>
      <c r="FE75" s="139"/>
      <c r="FF75" s="139"/>
      <c r="FG75" s="139"/>
      <c r="FH75" s="139"/>
      <c r="FI75" s="139"/>
      <c r="FJ75" s="139"/>
      <c r="FK75" s="139"/>
      <c r="FL75" s="139"/>
      <c r="FM75" s="139"/>
      <c r="FN75" s="139"/>
      <c r="FO75" s="139"/>
      <c r="FP75" s="139"/>
      <c r="FQ75" s="139"/>
      <c r="FR75" s="139"/>
      <c r="FS75" s="139"/>
      <c r="FT75" s="139"/>
      <c r="FU75" s="139"/>
      <c r="FV75" s="139"/>
      <c r="FW75" s="139"/>
      <c r="FX75" s="139"/>
      <c r="FY75" s="139"/>
      <c r="FZ75" s="139"/>
      <c r="GA75" s="139"/>
      <c r="GB75" s="139"/>
      <c r="GC75" s="139"/>
      <c r="GD75" s="139"/>
      <c r="GE75" s="139"/>
      <c r="GF75" s="139"/>
      <c r="GG75" s="139"/>
      <c r="GH75" s="139"/>
      <c r="GI75" s="139"/>
      <c r="GJ75" s="139"/>
      <c r="GK75" s="139"/>
      <c r="GL75" s="139"/>
      <c r="GM75" s="139"/>
      <c r="GN75" s="139"/>
      <c r="GO75" s="139"/>
      <c r="GP75" s="139"/>
      <c r="GQ75" s="139"/>
      <c r="GR75" s="139"/>
      <c r="GS75" s="139"/>
      <c r="GT75" s="139"/>
      <c r="GU75" s="139"/>
      <c r="GV75" s="139"/>
      <c r="GW75" s="139"/>
      <c r="GX75" s="139"/>
      <c r="GY75" s="139"/>
      <c r="GZ75" s="139"/>
      <c r="HA75" s="139"/>
      <c r="HB75" s="139"/>
      <c r="HC75" s="139"/>
      <c r="HD75" s="139"/>
      <c r="HE75" s="139"/>
      <c r="HF75" s="139"/>
      <c r="HG75" s="139"/>
      <c r="HH75" s="139"/>
      <c r="HI75" s="139"/>
      <c r="HJ75" s="139"/>
      <c r="HK75" s="139"/>
      <c r="HL75" s="139"/>
      <c r="HM75" s="139"/>
      <c r="HN75" s="139"/>
      <c r="HO75" s="139"/>
      <c r="HP75" s="139"/>
      <c r="HQ75" s="139"/>
      <c r="HR75" s="139"/>
      <c r="HS75" s="139"/>
      <c r="HT75" s="139"/>
    </row>
    <row r="76" spans="1:228" s="69" customFormat="1" ht="63.75" customHeight="1" x14ac:dyDescent="0.25">
      <c r="A76" s="65" t="s">
        <v>425</v>
      </c>
      <c r="B76" s="65" t="s">
        <v>5</v>
      </c>
      <c r="C76" s="78" t="s">
        <v>1473</v>
      </c>
      <c r="D76" s="66" t="s">
        <v>1474</v>
      </c>
      <c r="E76" s="122" t="s">
        <v>43</v>
      </c>
      <c r="F76" s="67"/>
      <c r="G76" s="68" t="s">
        <v>1475</v>
      </c>
      <c r="H76" s="68" t="s">
        <v>1476</v>
      </c>
      <c r="I76" s="67" t="s">
        <v>1477</v>
      </c>
      <c r="J76" s="67" t="s">
        <v>1478</v>
      </c>
      <c r="K76" s="67" t="s">
        <v>1478</v>
      </c>
      <c r="L76" s="68"/>
      <c r="M76" s="68" t="s">
        <v>125</v>
      </c>
      <c r="N76" s="67" t="s">
        <v>1479</v>
      </c>
      <c r="O76" s="128">
        <v>39987</v>
      </c>
      <c r="P76" s="67" t="s">
        <v>845</v>
      </c>
      <c r="Q76" s="67" t="s">
        <v>55</v>
      </c>
      <c r="R76" s="67" t="s">
        <v>1480</v>
      </c>
      <c r="S76" s="67" t="s">
        <v>845</v>
      </c>
      <c r="T76" s="67" t="s">
        <v>45</v>
      </c>
      <c r="U76" s="68"/>
      <c r="V76" s="67"/>
      <c r="W76" s="67" t="s">
        <v>712</v>
      </c>
      <c r="X76" s="67" t="s">
        <v>1481</v>
      </c>
      <c r="Y76" s="68" t="s">
        <v>1482</v>
      </c>
      <c r="Z76" s="68" t="str">
        <f t="shared" si="1"/>
        <v xml:space="preserve">Trần Giang </v>
      </c>
      <c r="AA76" s="78" t="s">
        <v>43</v>
      </c>
      <c r="AB76" s="67" t="s">
        <v>61</v>
      </c>
      <c r="AC76" s="67" t="s">
        <v>1483</v>
      </c>
      <c r="AD76" s="67" t="s">
        <v>1484</v>
      </c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/>
      <c r="CC76" s="25"/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/>
      <c r="CQ76" s="25"/>
      <c r="CR76" s="25"/>
      <c r="CS76" s="25"/>
      <c r="CT76" s="25"/>
      <c r="CU76" s="25"/>
      <c r="CV76" s="25"/>
      <c r="CW76" s="25"/>
      <c r="CX76" s="25"/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  <c r="DL76" s="25"/>
      <c r="DM76" s="25"/>
      <c r="DN76" s="25"/>
      <c r="DO76" s="25"/>
      <c r="DP76" s="25"/>
      <c r="DQ76" s="25"/>
      <c r="DR76" s="25"/>
      <c r="DS76" s="25"/>
      <c r="DT76" s="25"/>
      <c r="DU76" s="25"/>
      <c r="DV76" s="25"/>
      <c r="DW76" s="25"/>
      <c r="DX76" s="25"/>
      <c r="DY76" s="25"/>
      <c r="DZ76" s="25"/>
      <c r="EA76" s="25"/>
      <c r="EB76" s="25"/>
      <c r="EC76" s="25"/>
      <c r="ED76" s="25"/>
      <c r="EE76" s="25"/>
      <c r="EF76" s="25"/>
      <c r="EG76" s="25"/>
      <c r="EH76" s="25"/>
      <c r="EI76" s="25"/>
      <c r="EJ76" s="25"/>
      <c r="EK76" s="25"/>
      <c r="EL76" s="25"/>
      <c r="EM76" s="25"/>
      <c r="EN76" s="25"/>
      <c r="EO76" s="25"/>
      <c r="EP76" s="25"/>
      <c r="EQ76" s="25"/>
      <c r="ER76" s="25"/>
      <c r="ES76" s="25"/>
      <c r="ET76" s="25"/>
      <c r="EU76" s="25"/>
      <c r="EV76" s="25"/>
      <c r="EW76" s="25"/>
      <c r="EX76" s="25"/>
      <c r="EY76" s="25"/>
      <c r="EZ76" s="25"/>
      <c r="FA76" s="25"/>
      <c r="FB76" s="25"/>
      <c r="FC76" s="25"/>
      <c r="FD76" s="25"/>
      <c r="FE76" s="25"/>
      <c r="FF76" s="25"/>
      <c r="FG76" s="25"/>
      <c r="FH76" s="25"/>
      <c r="FI76" s="25"/>
      <c r="FJ76" s="25"/>
      <c r="FK76" s="25"/>
      <c r="FL76" s="25"/>
      <c r="FM76" s="25"/>
      <c r="FN76" s="25"/>
      <c r="FO76" s="25"/>
      <c r="FP76" s="25"/>
      <c r="FQ76" s="25"/>
      <c r="FR76" s="25"/>
      <c r="FS76" s="25"/>
      <c r="FT76" s="25"/>
      <c r="FU76" s="25"/>
      <c r="FV76" s="25"/>
      <c r="FW76" s="25"/>
      <c r="FX76" s="25"/>
      <c r="FY76" s="25"/>
      <c r="FZ76" s="25"/>
      <c r="GA76" s="25"/>
      <c r="GB76" s="25"/>
      <c r="GC76" s="25"/>
      <c r="GD76" s="25"/>
      <c r="GE76" s="25"/>
      <c r="GF76" s="25"/>
      <c r="GG76" s="25"/>
      <c r="GH76" s="25"/>
      <c r="GI76" s="25"/>
      <c r="GJ76" s="25"/>
      <c r="GK76" s="25"/>
      <c r="GL76" s="25"/>
      <c r="GM76" s="25"/>
      <c r="GN76" s="25"/>
      <c r="GO76" s="25"/>
      <c r="GP76" s="25"/>
      <c r="GQ76" s="25"/>
      <c r="GR76" s="25"/>
      <c r="GS76" s="25"/>
      <c r="GT76" s="25"/>
      <c r="GU76" s="25"/>
      <c r="GV76" s="25"/>
      <c r="GW76" s="25"/>
      <c r="GX76" s="25"/>
      <c r="GY76" s="25"/>
      <c r="GZ76" s="25"/>
      <c r="HA76" s="25"/>
      <c r="HB76" s="25"/>
      <c r="HC76" s="25"/>
      <c r="HD76" s="25"/>
      <c r="HE76" s="25"/>
      <c r="HF76" s="25"/>
      <c r="HG76" s="25"/>
      <c r="HH76" s="25"/>
      <c r="HI76" s="25"/>
      <c r="HJ76" s="25"/>
      <c r="HK76" s="25"/>
      <c r="HL76" s="25"/>
      <c r="HM76" s="25"/>
      <c r="HN76" s="25"/>
      <c r="HO76" s="25"/>
      <c r="HP76" s="25"/>
      <c r="HQ76" s="25"/>
      <c r="HR76" s="25"/>
      <c r="HS76" s="25"/>
      <c r="HT76" s="25"/>
    </row>
    <row r="77" spans="1:228" s="139" customFormat="1" ht="63.75" customHeight="1" x14ac:dyDescent="0.25">
      <c r="A77" s="65" t="s">
        <v>147</v>
      </c>
      <c r="B77" s="65" t="s">
        <v>7</v>
      </c>
      <c r="C77" s="78" t="s">
        <v>1485</v>
      </c>
      <c r="D77" s="68" t="s">
        <v>1486</v>
      </c>
      <c r="E77" s="122" t="s">
        <v>43</v>
      </c>
      <c r="F77" s="67" t="s">
        <v>732</v>
      </c>
      <c r="G77" s="68" t="s">
        <v>1487</v>
      </c>
      <c r="H77" s="68" t="s">
        <v>1488</v>
      </c>
      <c r="I77" s="67" t="s">
        <v>1477</v>
      </c>
      <c r="J77" s="67" t="s">
        <v>1489</v>
      </c>
      <c r="K77" s="67" t="s">
        <v>1490</v>
      </c>
      <c r="L77" s="68" t="s">
        <v>1491</v>
      </c>
      <c r="M77" s="68" t="s">
        <v>58</v>
      </c>
      <c r="N77" s="68" t="s">
        <v>1492</v>
      </c>
      <c r="O77" s="132" t="s">
        <v>1493</v>
      </c>
      <c r="P77" s="68" t="s">
        <v>1494</v>
      </c>
      <c r="Q77" s="67"/>
      <c r="R77" s="67"/>
      <c r="S77" s="67"/>
      <c r="T77" s="67" t="s">
        <v>817</v>
      </c>
      <c r="U77" s="67" t="s">
        <v>1495</v>
      </c>
      <c r="V77" s="67" t="s">
        <v>1496</v>
      </c>
      <c r="W77" s="67" t="s">
        <v>712</v>
      </c>
      <c r="X77" s="67" t="s">
        <v>1497</v>
      </c>
      <c r="Y77" s="68" t="s">
        <v>1498</v>
      </c>
      <c r="Z77" s="68" t="str">
        <f t="shared" si="1"/>
        <v xml:space="preserve">Nguyễn Văn </v>
      </c>
      <c r="AA77" s="78" t="s">
        <v>1499</v>
      </c>
      <c r="AB77" s="67" t="s">
        <v>61</v>
      </c>
      <c r="AC77" s="67" t="s">
        <v>1500</v>
      </c>
      <c r="AD77" s="67" t="s">
        <v>1501</v>
      </c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5"/>
      <c r="BP77" s="25"/>
      <c r="BQ77" s="25"/>
      <c r="BR77" s="25"/>
      <c r="BS77" s="25"/>
      <c r="BT77" s="25"/>
      <c r="BU77" s="25"/>
      <c r="BV77" s="25"/>
      <c r="BW77" s="25"/>
      <c r="BX77" s="25"/>
      <c r="BY77" s="25"/>
      <c r="BZ77" s="25"/>
      <c r="CA77" s="25"/>
      <c r="CB77" s="25"/>
      <c r="CC77" s="25"/>
      <c r="CD77" s="25"/>
      <c r="CE77" s="25"/>
      <c r="CF77" s="25"/>
      <c r="CG77" s="25"/>
      <c r="CH77" s="25"/>
      <c r="CI77" s="25"/>
      <c r="CJ77" s="25"/>
      <c r="CK77" s="25"/>
      <c r="CL77" s="25"/>
      <c r="CM77" s="25"/>
      <c r="CN77" s="25"/>
      <c r="CO77" s="25"/>
      <c r="CP77" s="25"/>
      <c r="CQ77" s="25"/>
      <c r="CR77" s="25"/>
      <c r="CS77" s="25"/>
      <c r="CT77" s="25"/>
      <c r="CU77" s="25"/>
      <c r="CV77" s="25"/>
      <c r="CW77" s="25"/>
      <c r="CX77" s="25"/>
      <c r="CY77" s="25"/>
      <c r="CZ77" s="25"/>
      <c r="DA77" s="25"/>
      <c r="DB77" s="25"/>
      <c r="DC77" s="25"/>
      <c r="DD77" s="25"/>
      <c r="DE77" s="25"/>
      <c r="DF77" s="25"/>
      <c r="DG77" s="25"/>
      <c r="DH77" s="25"/>
      <c r="DI77" s="25"/>
      <c r="DJ77" s="25"/>
      <c r="DK77" s="25"/>
      <c r="DL77" s="25"/>
      <c r="DM77" s="25"/>
      <c r="DN77" s="25"/>
      <c r="DO77" s="25"/>
      <c r="DP77" s="25"/>
      <c r="DQ77" s="25"/>
      <c r="DR77" s="25"/>
      <c r="DS77" s="25"/>
      <c r="DT77" s="25"/>
      <c r="DU77" s="25"/>
      <c r="DV77" s="25"/>
      <c r="DW77" s="25"/>
      <c r="DX77" s="25"/>
      <c r="DY77" s="25"/>
      <c r="DZ77" s="25"/>
      <c r="EA77" s="25"/>
      <c r="EB77" s="25"/>
      <c r="EC77" s="25"/>
      <c r="ED77" s="25"/>
      <c r="EE77" s="25"/>
      <c r="EF77" s="25"/>
      <c r="EG77" s="25"/>
      <c r="EH77" s="25"/>
      <c r="EI77" s="25"/>
      <c r="EJ77" s="25"/>
      <c r="EK77" s="25"/>
      <c r="EL77" s="25"/>
      <c r="EM77" s="25"/>
      <c r="EN77" s="25"/>
      <c r="EO77" s="25"/>
      <c r="EP77" s="25"/>
      <c r="EQ77" s="25"/>
      <c r="ER77" s="25"/>
      <c r="ES77" s="25"/>
      <c r="ET77" s="25"/>
      <c r="EU77" s="25"/>
      <c r="EV77" s="25"/>
      <c r="EW77" s="25"/>
      <c r="EX77" s="25"/>
      <c r="EY77" s="25"/>
      <c r="EZ77" s="25"/>
      <c r="FA77" s="25"/>
      <c r="FB77" s="25"/>
      <c r="FC77" s="25"/>
      <c r="FD77" s="25"/>
      <c r="FE77" s="25"/>
      <c r="FF77" s="25"/>
      <c r="FG77" s="25"/>
      <c r="FH77" s="25"/>
      <c r="FI77" s="25"/>
      <c r="FJ77" s="25"/>
      <c r="FK77" s="25"/>
      <c r="FL77" s="25"/>
      <c r="FM77" s="25"/>
      <c r="FN77" s="25"/>
      <c r="FO77" s="25"/>
      <c r="FP77" s="25"/>
      <c r="FQ77" s="25"/>
      <c r="FR77" s="25"/>
      <c r="FS77" s="25"/>
      <c r="FT77" s="25"/>
      <c r="FU77" s="25"/>
      <c r="FV77" s="25"/>
      <c r="FW77" s="25"/>
      <c r="FX77" s="25"/>
      <c r="FY77" s="25"/>
      <c r="FZ77" s="25"/>
      <c r="GA77" s="25"/>
      <c r="GB77" s="25"/>
      <c r="GC77" s="25"/>
      <c r="GD77" s="25"/>
      <c r="GE77" s="25"/>
      <c r="GF77" s="25"/>
      <c r="GG77" s="25"/>
      <c r="GH77" s="25"/>
      <c r="GI77" s="25"/>
      <c r="GJ77" s="25"/>
      <c r="GK77" s="25"/>
      <c r="GL77" s="25"/>
      <c r="GM77" s="25"/>
      <c r="GN77" s="25"/>
      <c r="GO77" s="25"/>
      <c r="GP77" s="25"/>
      <c r="GQ77" s="25"/>
      <c r="GR77" s="25"/>
      <c r="GS77" s="25"/>
      <c r="GT77" s="25"/>
      <c r="GU77" s="25"/>
      <c r="GV77" s="25"/>
      <c r="GW77" s="25"/>
      <c r="GX77" s="25"/>
      <c r="GY77" s="25"/>
      <c r="GZ77" s="25"/>
      <c r="HA77" s="25"/>
      <c r="HB77" s="25"/>
      <c r="HC77" s="25"/>
      <c r="HD77" s="25"/>
      <c r="HE77" s="25"/>
      <c r="HF77" s="25"/>
      <c r="HG77" s="25"/>
      <c r="HH77" s="25"/>
      <c r="HI77" s="25"/>
      <c r="HJ77" s="25"/>
      <c r="HK77" s="25"/>
      <c r="HL77" s="25"/>
      <c r="HM77" s="25"/>
      <c r="HN77" s="25"/>
      <c r="HO77" s="25"/>
      <c r="HP77" s="25"/>
      <c r="HQ77" s="25"/>
      <c r="HR77" s="25"/>
      <c r="HS77" s="25"/>
      <c r="HT77" s="25"/>
    </row>
    <row r="78" spans="1:228" s="139" customFormat="1" ht="58.5" customHeight="1" x14ac:dyDescent="0.25">
      <c r="A78" s="65" t="s">
        <v>148</v>
      </c>
      <c r="B78" s="65" t="s">
        <v>8</v>
      </c>
      <c r="C78" s="78" t="s">
        <v>1502</v>
      </c>
      <c r="D78" s="66">
        <v>30042</v>
      </c>
      <c r="E78" s="122" t="s">
        <v>43</v>
      </c>
      <c r="F78" s="67" t="s">
        <v>732</v>
      </c>
      <c r="G78" s="68" t="s">
        <v>1503</v>
      </c>
      <c r="H78" s="66">
        <v>35562</v>
      </c>
      <c r="I78" s="67" t="s">
        <v>1452</v>
      </c>
      <c r="J78" s="67" t="s">
        <v>1504</v>
      </c>
      <c r="K78" s="67" t="s">
        <v>1504</v>
      </c>
      <c r="L78" s="67"/>
      <c r="M78" s="68" t="s">
        <v>58</v>
      </c>
      <c r="N78" s="67" t="s">
        <v>1505</v>
      </c>
      <c r="O78" s="128" t="s">
        <v>1506</v>
      </c>
      <c r="P78" s="67" t="s">
        <v>510</v>
      </c>
      <c r="Q78" s="67"/>
      <c r="R78" s="67"/>
      <c r="S78" s="67"/>
      <c r="T78" s="68" t="s">
        <v>817</v>
      </c>
      <c r="U78" s="68" t="s">
        <v>1507</v>
      </c>
      <c r="V78" s="67" t="s">
        <v>1508</v>
      </c>
      <c r="W78" s="67" t="s">
        <v>712</v>
      </c>
      <c r="X78" s="67" t="s">
        <v>1509</v>
      </c>
      <c r="Y78" s="68" t="s">
        <v>1510</v>
      </c>
      <c r="Z78" s="68" t="str">
        <f t="shared" si="1"/>
        <v xml:space="preserve">Bốc Minh </v>
      </c>
      <c r="AA78" s="78" t="s">
        <v>1286</v>
      </c>
      <c r="AB78" s="63" t="s">
        <v>61</v>
      </c>
      <c r="AC78" s="63" t="s">
        <v>1461</v>
      </c>
      <c r="AD78" s="161" t="s">
        <v>1511</v>
      </c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25"/>
      <c r="BV78" s="25"/>
      <c r="BW78" s="25"/>
      <c r="BX78" s="25"/>
      <c r="BY78" s="25"/>
      <c r="BZ78" s="25"/>
      <c r="CA78" s="25"/>
      <c r="CB78" s="25"/>
      <c r="CC78" s="25"/>
      <c r="CD78" s="25"/>
      <c r="CE78" s="25"/>
      <c r="CF78" s="25"/>
      <c r="CG78" s="25"/>
      <c r="CH78" s="25"/>
      <c r="CI78" s="25"/>
      <c r="CJ78" s="25"/>
      <c r="CK78" s="25"/>
      <c r="CL78" s="25"/>
      <c r="CM78" s="25"/>
      <c r="CN78" s="25"/>
      <c r="CO78" s="25"/>
      <c r="CP78" s="25"/>
      <c r="CQ78" s="25"/>
      <c r="CR78" s="25"/>
      <c r="CS78" s="25"/>
      <c r="CT78" s="25"/>
      <c r="CU78" s="25"/>
      <c r="CV78" s="25"/>
      <c r="CW78" s="25"/>
      <c r="CX78" s="25"/>
      <c r="CY78" s="25"/>
      <c r="CZ78" s="25"/>
      <c r="DA78" s="25"/>
      <c r="DB78" s="25"/>
      <c r="DC78" s="25"/>
      <c r="DD78" s="25"/>
      <c r="DE78" s="25"/>
      <c r="DF78" s="25"/>
      <c r="DG78" s="25"/>
      <c r="DH78" s="25"/>
      <c r="DI78" s="25"/>
      <c r="DJ78" s="25"/>
      <c r="DK78" s="25"/>
      <c r="DL78" s="25"/>
      <c r="DM78" s="25"/>
      <c r="DN78" s="25"/>
      <c r="DO78" s="25"/>
      <c r="DP78" s="25"/>
      <c r="DQ78" s="25"/>
      <c r="DR78" s="25"/>
      <c r="DS78" s="25"/>
      <c r="DT78" s="25"/>
      <c r="DU78" s="25"/>
      <c r="DV78" s="25"/>
      <c r="DW78" s="25"/>
      <c r="DX78" s="25"/>
      <c r="DY78" s="25"/>
      <c r="DZ78" s="25"/>
      <c r="EA78" s="25"/>
      <c r="EB78" s="25"/>
      <c r="EC78" s="25"/>
      <c r="ED78" s="25"/>
      <c r="EE78" s="25"/>
      <c r="EF78" s="25"/>
      <c r="EG78" s="25"/>
      <c r="EH78" s="25"/>
      <c r="EI78" s="25"/>
      <c r="EJ78" s="25"/>
      <c r="EK78" s="25"/>
      <c r="EL78" s="25"/>
      <c r="EM78" s="25"/>
      <c r="EN78" s="25"/>
      <c r="EO78" s="25"/>
      <c r="EP78" s="25"/>
      <c r="EQ78" s="25"/>
      <c r="ER78" s="25"/>
      <c r="ES78" s="25"/>
      <c r="ET78" s="25"/>
      <c r="EU78" s="25"/>
      <c r="EV78" s="25"/>
      <c r="EW78" s="25"/>
      <c r="EX78" s="25"/>
      <c r="EY78" s="25"/>
      <c r="EZ78" s="25"/>
      <c r="FA78" s="25"/>
      <c r="FB78" s="25"/>
      <c r="FC78" s="25"/>
      <c r="FD78" s="25"/>
      <c r="FE78" s="25"/>
      <c r="FF78" s="25"/>
      <c r="FG78" s="25"/>
      <c r="FH78" s="25"/>
      <c r="FI78" s="25"/>
      <c r="FJ78" s="25"/>
      <c r="FK78" s="25"/>
      <c r="FL78" s="25"/>
      <c r="FM78" s="25"/>
      <c r="FN78" s="25"/>
      <c r="FO78" s="25"/>
      <c r="FP78" s="25"/>
      <c r="FQ78" s="25"/>
      <c r="FR78" s="25"/>
      <c r="FS78" s="25"/>
      <c r="FT78" s="25"/>
      <c r="FU78" s="25"/>
      <c r="FV78" s="25"/>
      <c r="FW78" s="25"/>
      <c r="FX78" s="25"/>
      <c r="FY78" s="25"/>
      <c r="FZ78" s="25"/>
      <c r="GA78" s="25"/>
      <c r="GB78" s="25"/>
      <c r="GC78" s="25"/>
      <c r="GD78" s="25"/>
      <c r="GE78" s="25"/>
      <c r="GF78" s="25"/>
      <c r="GG78" s="25"/>
      <c r="GH78" s="25"/>
      <c r="GI78" s="25"/>
      <c r="GJ78" s="25"/>
      <c r="GK78" s="25"/>
      <c r="GL78" s="25"/>
      <c r="GM78" s="25"/>
      <c r="GN78" s="25"/>
      <c r="GO78" s="25"/>
      <c r="GP78" s="25"/>
      <c r="GQ78" s="25"/>
      <c r="GR78" s="25"/>
      <c r="GS78" s="25"/>
      <c r="GT78" s="25"/>
      <c r="GU78" s="25"/>
      <c r="GV78" s="25"/>
      <c r="GW78" s="25"/>
      <c r="GX78" s="25"/>
      <c r="GY78" s="25"/>
      <c r="GZ78" s="25"/>
      <c r="HA78" s="25"/>
      <c r="HB78" s="25"/>
      <c r="HC78" s="25"/>
      <c r="HD78" s="25"/>
      <c r="HE78" s="25"/>
      <c r="HF78" s="25"/>
      <c r="HG78" s="25"/>
      <c r="HH78" s="25"/>
      <c r="HI78" s="25"/>
      <c r="HJ78" s="25"/>
      <c r="HK78" s="25"/>
      <c r="HL78" s="25"/>
      <c r="HM78" s="25"/>
      <c r="HN78" s="25"/>
      <c r="HO78" s="25"/>
      <c r="HP78" s="25"/>
      <c r="HQ78" s="25"/>
      <c r="HR78" s="25"/>
      <c r="HS78" s="25"/>
      <c r="HT78" s="25"/>
    </row>
    <row r="79" spans="1:228" s="139" customFormat="1" ht="58.5" customHeight="1" x14ac:dyDescent="0.25">
      <c r="A79" s="65" t="s">
        <v>149</v>
      </c>
      <c r="B79" s="65" t="s">
        <v>9</v>
      </c>
      <c r="C79" s="78" t="s">
        <v>1512</v>
      </c>
      <c r="D79" s="68" t="s">
        <v>1513</v>
      </c>
      <c r="E79" s="71" t="s">
        <v>38</v>
      </c>
      <c r="F79" s="67" t="s">
        <v>44</v>
      </c>
      <c r="G79" s="68" t="s">
        <v>1514</v>
      </c>
      <c r="H79" s="68" t="s">
        <v>1515</v>
      </c>
      <c r="I79" s="67" t="s">
        <v>39</v>
      </c>
      <c r="J79" s="67" t="s">
        <v>1516</v>
      </c>
      <c r="K79" s="67" t="s">
        <v>1516</v>
      </c>
      <c r="L79" s="67"/>
      <c r="M79" s="68" t="s">
        <v>125</v>
      </c>
      <c r="N79" s="67" t="s">
        <v>1517</v>
      </c>
      <c r="O79" s="128">
        <v>35189</v>
      </c>
      <c r="P79" s="67" t="s">
        <v>724</v>
      </c>
      <c r="Q79" s="67" t="s">
        <v>515</v>
      </c>
      <c r="R79" s="67" t="s">
        <v>1518</v>
      </c>
      <c r="S79" s="67" t="s">
        <v>1519</v>
      </c>
      <c r="T79" s="67"/>
      <c r="U79" s="67"/>
      <c r="V79" s="67"/>
      <c r="W79" s="67" t="s">
        <v>1520</v>
      </c>
      <c r="X79" s="67" t="s">
        <v>1521</v>
      </c>
      <c r="Y79" s="68" t="s">
        <v>1498</v>
      </c>
      <c r="Z79" s="68" t="str">
        <f>LEFT(C79,LEN(C79)-LEN(AA79))</f>
        <v xml:space="preserve">Lê Hồng </v>
      </c>
      <c r="AA79" s="78" t="s">
        <v>1522</v>
      </c>
      <c r="AB79" s="63" t="s">
        <v>61</v>
      </c>
      <c r="AC79" s="63" t="s">
        <v>1461</v>
      </c>
      <c r="AD79" s="161" t="s">
        <v>1523</v>
      </c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25"/>
      <c r="DP79" s="25"/>
      <c r="DQ79" s="25"/>
      <c r="DR79" s="25"/>
      <c r="DS79" s="25"/>
      <c r="DT79" s="25"/>
      <c r="DU79" s="25"/>
      <c r="DV79" s="25"/>
      <c r="DW79" s="25"/>
      <c r="DX79" s="25"/>
      <c r="DY79" s="25"/>
      <c r="DZ79" s="25"/>
      <c r="EA79" s="25"/>
      <c r="EB79" s="25"/>
      <c r="EC79" s="25"/>
      <c r="ED79" s="25"/>
      <c r="EE79" s="25"/>
      <c r="EF79" s="25"/>
      <c r="EG79" s="25"/>
      <c r="EH79" s="25"/>
      <c r="EI79" s="25"/>
      <c r="EJ79" s="25"/>
      <c r="EK79" s="25"/>
      <c r="EL79" s="25"/>
      <c r="EM79" s="25"/>
      <c r="EN79" s="25"/>
      <c r="EO79" s="25"/>
      <c r="EP79" s="25"/>
      <c r="EQ79" s="25"/>
      <c r="ER79" s="25"/>
      <c r="ES79" s="25"/>
      <c r="ET79" s="25"/>
      <c r="EU79" s="25"/>
      <c r="EV79" s="25"/>
      <c r="EW79" s="25"/>
      <c r="EX79" s="25"/>
      <c r="EY79" s="25"/>
      <c r="EZ79" s="25"/>
      <c r="FA79" s="25"/>
      <c r="FB79" s="25"/>
      <c r="FC79" s="25"/>
      <c r="FD79" s="25"/>
      <c r="FE79" s="25"/>
      <c r="FF79" s="25"/>
      <c r="FG79" s="25"/>
      <c r="FH79" s="25"/>
      <c r="FI79" s="25"/>
      <c r="FJ79" s="25"/>
      <c r="FK79" s="25"/>
      <c r="FL79" s="25"/>
      <c r="FM79" s="25"/>
      <c r="FN79" s="25"/>
      <c r="FO79" s="25"/>
      <c r="FP79" s="25"/>
      <c r="FQ79" s="25"/>
      <c r="FR79" s="25"/>
      <c r="FS79" s="25"/>
      <c r="FT79" s="25"/>
      <c r="FU79" s="25"/>
      <c r="FV79" s="25"/>
      <c r="FW79" s="25"/>
      <c r="FX79" s="25"/>
      <c r="FY79" s="25"/>
      <c r="FZ79" s="25"/>
      <c r="GA79" s="25"/>
      <c r="GB79" s="25"/>
      <c r="GC79" s="25"/>
      <c r="GD79" s="25"/>
      <c r="GE79" s="25"/>
      <c r="GF79" s="25"/>
      <c r="GG79" s="25"/>
      <c r="GH79" s="25"/>
      <c r="GI79" s="25"/>
      <c r="GJ79" s="25"/>
      <c r="GK79" s="25"/>
      <c r="GL79" s="25"/>
      <c r="GM79" s="25"/>
      <c r="GN79" s="25"/>
      <c r="GO79" s="25"/>
      <c r="GP79" s="25"/>
      <c r="GQ79" s="25"/>
      <c r="GR79" s="25"/>
      <c r="GS79" s="25"/>
      <c r="GT79" s="25"/>
      <c r="GU79" s="25"/>
      <c r="GV79" s="25"/>
      <c r="GW79" s="25"/>
      <c r="GX79" s="25"/>
      <c r="GY79" s="25"/>
      <c r="GZ79" s="25"/>
      <c r="HA79" s="25"/>
      <c r="HB79" s="25"/>
      <c r="HC79" s="25"/>
      <c r="HD79" s="25"/>
      <c r="HE79" s="25"/>
      <c r="HF79" s="25"/>
      <c r="HG79" s="25"/>
      <c r="HH79" s="25"/>
      <c r="HI79" s="25"/>
      <c r="HJ79" s="25"/>
      <c r="HK79" s="25"/>
      <c r="HL79" s="25"/>
      <c r="HM79" s="25"/>
      <c r="HN79" s="25"/>
      <c r="HO79" s="25"/>
      <c r="HP79" s="25"/>
      <c r="HQ79" s="25"/>
      <c r="HR79" s="25"/>
      <c r="HS79" s="25"/>
      <c r="HT79" s="25"/>
    </row>
    <row r="80" spans="1:228" s="126" customFormat="1" ht="15.75" x14ac:dyDescent="0.25">
      <c r="A80" s="140"/>
      <c r="B80" s="141"/>
      <c r="C80" s="162" t="s">
        <v>37</v>
      </c>
      <c r="D80" s="141"/>
      <c r="E80" s="141"/>
      <c r="F80" s="141"/>
      <c r="G80" s="141"/>
      <c r="H80" s="141"/>
      <c r="I80" s="141"/>
      <c r="J80" s="141"/>
      <c r="K80" s="141"/>
      <c r="L80" s="141"/>
      <c r="M80" s="67"/>
      <c r="N80" s="141"/>
      <c r="O80" s="141"/>
      <c r="P80" s="141"/>
      <c r="Q80" s="141"/>
      <c r="R80" s="141"/>
      <c r="S80" s="141"/>
      <c r="T80" s="141"/>
      <c r="U80" s="141"/>
      <c r="V80" s="141"/>
      <c r="W80" s="141"/>
      <c r="X80" s="141"/>
      <c r="Y80" s="141"/>
      <c r="Z80" s="163"/>
      <c r="AA80" s="141"/>
      <c r="AB80" s="141"/>
      <c r="AC80" s="141"/>
      <c r="AD80" s="141"/>
    </row>
    <row r="81" spans="1:228" s="25" customFormat="1" ht="46.5" customHeight="1" x14ac:dyDescent="0.25">
      <c r="A81" s="65" t="s">
        <v>150</v>
      </c>
      <c r="B81" s="65" t="s">
        <v>1</v>
      </c>
      <c r="C81" s="78" t="s">
        <v>1524</v>
      </c>
      <c r="D81" s="81" t="s">
        <v>1525</v>
      </c>
      <c r="E81" s="122" t="s">
        <v>43</v>
      </c>
      <c r="F81" s="67" t="s">
        <v>307</v>
      </c>
      <c r="G81" s="68">
        <v>250050143</v>
      </c>
      <c r="H81" s="66" t="s">
        <v>1526</v>
      </c>
      <c r="I81" s="67" t="s">
        <v>308</v>
      </c>
      <c r="J81" s="66" t="s">
        <v>1527</v>
      </c>
      <c r="K81" s="66" t="s">
        <v>1528</v>
      </c>
      <c r="L81" s="68" t="s">
        <v>1529</v>
      </c>
      <c r="M81" s="68" t="s">
        <v>58</v>
      </c>
      <c r="N81" s="67" t="s">
        <v>314</v>
      </c>
      <c r="O81" s="67" t="s">
        <v>1515</v>
      </c>
      <c r="P81" s="67" t="s">
        <v>519</v>
      </c>
      <c r="Q81" s="67" t="s">
        <v>55</v>
      </c>
      <c r="R81" s="67" t="s">
        <v>1530</v>
      </c>
      <c r="S81" s="67" t="s">
        <v>510</v>
      </c>
      <c r="T81" s="67" t="s">
        <v>119</v>
      </c>
      <c r="U81" s="67" t="s">
        <v>1531</v>
      </c>
      <c r="V81" s="67" t="s">
        <v>1532</v>
      </c>
      <c r="W81" s="67" t="s">
        <v>158</v>
      </c>
      <c r="X81" s="66" t="s">
        <v>285</v>
      </c>
      <c r="Y81" s="68" t="s">
        <v>253</v>
      </c>
      <c r="Z81" s="68" t="str">
        <f t="shared" ref="Z81:Z126" si="2">LEFT(C81,LEN(C81)-LEN(AA81))</f>
        <v xml:space="preserve">Nguyễn Ngọc </v>
      </c>
      <c r="AA81" s="78" t="s">
        <v>1533</v>
      </c>
      <c r="AB81" s="67"/>
      <c r="AC81" s="67"/>
      <c r="AD81" s="67"/>
    </row>
    <row r="82" spans="1:228" s="25" customFormat="1" ht="46.5" customHeight="1" x14ac:dyDescent="0.25">
      <c r="A82" s="65" t="s">
        <v>152</v>
      </c>
      <c r="B82" s="65" t="s">
        <v>2</v>
      </c>
      <c r="C82" s="78" t="s">
        <v>183</v>
      </c>
      <c r="D82" s="66" t="s">
        <v>96</v>
      </c>
      <c r="E82" s="122" t="s">
        <v>43</v>
      </c>
      <c r="F82" s="67" t="s">
        <v>39</v>
      </c>
      <c r="G82" s="68" t="s">
        <v>97</v>
      </c>
      <c r="H82" s="81"/>
      <c r="I82" s="67"/>
      <c r="J82" s="67"/>
      <c r="K82" s="67" t="s">
        <v>98</v>
      </c>
      <c r="L82" s="68"/>
      <c r="M82" s="68" t="s">
        <v>125</v>
      </c>
      <c r="N82" s="67" t="s">
        <v>88</v>
      </c>
      <c r="O82" s="67" t="s">
        <v>520</v>
      </c>
      <c r="P82" s="67" t="s">
        <v>521</v>
      </c>
      <c r="Q82" s="67" t="s">
        <v>60</v>
      </c>
      <c r="R82" s="67" t="s">
        <v>522</v>
      </c>
      <c r="S82" s="67" t="s">
        <v>516</v>
      </c>
      <c r="T82" s="67" t="s">
        <v>60</v>
      </c>
      <c r="U82" s="68" t="s">
        <v>523</v>
      </c>
      <c r="V82" s="67" t="s">
        <v>524</v>
      </c>
      <c r="W82" s="67" t="s">
        <v>158</v>
      </c>
      <c r="X82" s="68" t="s">
        <v>41</v>
      </c>
      <c r="Y82" s="68" t="s">
        <v>99</v>
      </c>
      <c r="Z82" s="68" t="str">
        <f t="shared" si="2"/>
        <v xml:space="preserve">Nguyễn Phú </v>
      </c>
      <c r="AA82" s="78" t="s">
        <v>496</v>
      </c>
      <c r="AB82" s="67"/>
      <c r="AC82" s="67"/>
      <c r="AD82" s="67"/>
    </row>
    <row r="83" spans="1:228" s="25" customFormat="1" ht="46.5" customHeight="1" x14ac:dyDescent="0.25">
      <c r="A83" s="65" t="s">
        <v>426</v>
      </c>
      <c r="B83" s="65" t="s">
        <v>3</v>
      </c>
      <c r="C83" s="78" t="s">
        <v>192</v>
      </c>
      <c r="D83" s="66" t="s">
        <v>72</v>
      </c>
      <c r="E83" s="122" t="s">
        <v>43</v>
      </c>
      <c r="F83" s="67" t="s">
        <v>73</v>
      </c>
      <c r="G83" s="68" t="s">
        <v>74</v>
      </c>
      <c r="H83" s="66" t="s">
        <v>75</v>
      </c>
      <c r="I83" s="67" t="s">
        <v>39</v>
      </c>
      <c r="J83" s="67" t="s">
        <v>76</v>
      </c>
      <c r="K83" s="67" t="s">
        <v>76</v>
      </c>
      <c r="L83" s="68" t="s">
        <v>77</v>
      </c>
      <c r="M83" s="68" t="s">
        <v>125</v>
      </c>
      <c r="N83" s="67" t="s">
        <v>78</v>
      </c>
      <c r="O83" s="68" t="s">
        <v>525</v>
      </c>
      <c r="P83" s="67" t="s">
        <v>526</v>
      </c>
      <c r="Q83" s="67" t="s">
        <v>55</v>
      </c>
      <c r="R83" s="67" t="s">
        <v>527</v>
      </c>
      <c r="S83" s="67" t="s">
        <v>528</v>
      </c>
      <c r="T83" s="67" t="s">
        <v>55</v>
      </c>
      <c r="U83" s="67" t="s">
        <v>529</v>
      </c>
      <c r="V83" s="67" t="s">
        <v>530</v>
      </c>
      <c r="W83" s="67" t="s">
        <v>158</v>
      </c>
      <c r="X83" s="68" t="s">
        <v>41</v>
      </c>
      <c r="Y83" s="68" t="s">
        <v>79</v>
      </c>
      <c r="Z83" s="68" t="str">
        <f t="shared" si="2"/>
        <v xml:space="preserve">Nguyễn Công </v>
      </c>
      <c r="AA83" s="78" t="s">
        <v>496</v>
      </c>
      <c r="AB83" s="67"/>
      <c r="AC83" s="67"/>
      <c r="AD83" s="67"/>
    </row>
    <row r="84" spans="1:228" s="25" customFormat="1" ht="46.5" customHeight="1" x14ac:dyDescent="0.25">
      <c r="A84" s="65" t="s">
        <v>427</v>
      </c>
      <c r="B84" s="65" t="s">
        <v>4</v>
      </c>
      <c r="C84" s="78" t="s">
        <v>180</v>
      </c>
      <c r="D84" s="81" t="s">
        <v>248</v>
      </c>
      <c r="E84" s="71" t="s">
        <v>38</v>
      </c>
      <c r="F84" s="67" t="s">
        <v>54</v>
      </c>
      <c r="G84" s="68">
        <v>187054580</v>
      </c>
      <c r="H84" s="81" t="s">
        <v>249</v>
      </c>
      <c r="I84" s="67" t="s">
        <v>250</v>
      </c>
      <c r="J84" s="66" t="s">
        <v>251</v>
      </c>
      <c r="K84" s="66" t="s">
        <v>462</v>
      </c>
      <c r="L84" s="68" t="s">
        <v>252</v>
      </c>
      <c r="M84" s="68" t="s">
        <v>125</v>
      </c>
      <c r="N84" s="67" t="s">
        <v>40</v>
      </c>
      <c r="O84" s="67" t="s">
        <v>531</v>
      </c>
      <c r="P84" s="67" t="s">
        <v>532</v>
      </c>
      <c r="Q84" s="67" t="s">
        <v>515</v>
      </c>
      <c r="R84" s="68" t="s">
        <v>533</v>
      </c>
      <c r="S84" s="67" t="s">
        <v>534</v>
      </c>
      <c r="T84" s="67" t="s">
        <v>55</v>
      </c>
      <c r="U84" s="67" t="s">
        <v>535</v>
      </c>
      <c r="V84" s="67" t="s">
        <v>534</v>
      </c>
      <c r="W84" s="67" t="s">
        <v>158</v>
      </c>
      <c r="X84" s="66" t="s">
        <v>245</v>
      </c>
      <c r="Y84" s="68" t="s">
        <v>253</v>
      </c>
      <c r="Z84" s="68" t="str">
        <f t="shared" si="2"/>
        <v xml:space="preserve">Đoàn Thị </v>
      </c>
      <c r="AA84" s="78" t="s">
        <v>247</v>
      </c>
      <c r="AB84" s="67"/>
      <c r="AC84" s="67"/>
      <c r="AD84" s="67"/>
    </row>
    <row r="85" spans="1:228" s="25" customFormat="1" ht="66" customHeight="1" x14ac:dyDescent="0.25">
      <c r="A85" s="65" t="s">
        <v>153</v>
      </c>
      <c r="B85" s="65" t="s">
        <v>5</v>
      </c>
      <c r="C85" s="78" t="s">
        <v>209</v>
      </c>
      <c r="D85" s="81">
        <v>34821</v>
      </c>
      <c r="E85" s="122" t="s">
        <v>43</v>
      </c>
      <c r="F85" s="67" t="s">
        <v>359</v>
      </c>
      <c r="G85" s="68">
        <v>241436126</v>
      </c>
      <c r="H85" s="81" t="s">
        <v>360</v>
      </c>
      <c r="I85" s="67" t="s">
        <v>361</v>
      </c>
      <c r="J85" s="66" t="s">
        <v>464</v>
      </c>
      <c r="K85" s="66" t="s">
        <v>465</v>
      </c>
      <c r="L85" s="68" t="s">
        <v>362</v>
      </c>
      <c r="M85" s="68" t="s">
        <v>125</v>
      </c>
      <c r="N85" s="67" t="s">
        <v>88</v>
      </c>
      <c r="O85" s="68" t="s">
        <v>537</v>
      </c>
      <c r="P85" s="67" t="s">
        <v>514</v>
      </c>
      <c r="Q85" s="67" t="s">
        <v>491</v>
      </c>
      <c r="R85" s="68" t="s">
        <v>538</v>
      </c>
      <c r="S85" s="67" t="s">
        <v>539</v>
      </c>
      <c r="T85" s="67" t="s">
        <v>55</v>
      </c>
      <c r="U85" s="68" t="s">
        <v>540</v>
      </c>
      <c r="V85" s="67" t="s">
        <v>541</v>
      </c>
      <c r="W85" s="67" t="s">
        <v>239</v>
      </c>
      <c r="X85" s="66" t="s">
        <v>297</v>
      </c>
      <c r="Y85" s="68" t="s">
        <v>413</v>
      </c>
      <c r="Z85" s="68" t="str">
        <f t="shared" si="2"/>
        <v xml:space="preserve">Trần Văn </v>
      </c>
      <c r="AA85" s="78" t="s">
        <v>358</v>
      </c>
      <c r="AB85" s="67"/>
      <c r="AC85" s="67"/>
      <c r="AD85" s="67"/>
    </row>
    <row r="86" spans="1:228" s="25" customFormat="1" ht="46.5" customHeight="1" x14ac:dyDescent="0.25">
      <c r="A86" s="65" t="s">
        <v>428</v>
      </c>
      <c r="B86" s="65" t="s">
        <v>7</v>
      </c>
      <c r="C86" s="78" t="s">
        <v>194</v>
      </c>
      <c r="D86" s="66" t="s">
        <v>90</v>
      </c>
      <c r="E86" s="122" t="s">
        <v>43</v>
      </c>
      <c r="F86" s="67" t="s">
        <v>53</v>
      </c>
      <c r="G86" s="68">
        <v>181242056</v>
      </c>
      <c r="H86" s="66" t="s">
        <v>91</v>
      </c>
      <c r="I86" s="67" t="s">
        <v>53</v>
      </c>
      <c r="J86" s="67" t="s">
        <v>92</v>
      </c>
      <c r="K86" s="67" t="s">
        <v>93</v>
      </c>
      <c r="L86" s="68"/>
      <c r="M86" s="68" t="s">
        <v>58</v>
      </c>
      <c r="N86" s="67" t="s">
        <v>94</v>
      </c>
      <c r="O86" s="68" t="s">
        <v>542</v>
      </c>
      <c r="P86" s="67" t="s">
        <v>543</v>
      </c>
      <c r="Q86" s="67"/>
      <c r="R86" s="67"/>
      <c r="S86" s="67"/>
      <c r="T86" s="67" t="s">
        <v>55</v>
      </c>
      <c r="U86" s="68" t="s">
        <v>544</v>
      </c>
      <c r="V86" s="67" t="s">
        <v>545</v>
      </c>
      <c r="W86" s="67" t="s">
        <v>158</v>
      </c>
      <c r="X86" s="68" t="s">
        <v>41</v>
      </c>
      <c r="Y86" s="68" t="s">
        <v>86</v>
      </c>
      <c r="Z86" s="68" t="str">
        <f t="shared" si="2"/>
        <v xml:space="preserve">Đặng Duy </v>
      </c>
      <c r="AA86" s="78" t="s">
        <v>498</v>
      </c>
      <c r="AB86" s="67"/>
      <c r="AC86" s="67"/>
      <c r="AD86" s="67"/>
    </row>
    <row r="87" spans="1:228" s="25" customFormat="1" ht="46.5" customHeight="1" x14ac:dyDescent="0.25">
      <c r="A87" s="65" t="s">
        <v>429</v>
      </c>
      <c r="B87" s="65" t="s">
        <v>8</v>
      </c>
      <c r="C87" s="78" t="s">
        <v>207</v>
      </c>
      <c r="D87" s="81" t="s">
        <v>208</v>
      </c>
      <c r="E87" s="122" t="s">
        <v>43</v>
      </c>
      <c r="F87" s="67" t="s">
        <v>146</v>
      </c>
      <c r="G87" s="68" t="s">
        <v>322</v>
      </c>
      <c r="H87" s="81">
        <v>42557</v>
      </c>
      <c r="I87" s="67" t="s">
        <v>269</v>
      </c>
      <c r="J87" s="66" t="s">
        <v>323</v>
      </c>
      <c r="K87" s="66" t="s">
        <v>323</v>
      </c>
      <c r="L87" s="68" t="s">
        <v>324</v>
      </c>
      <c r="M87" s="68" t="s">
        <v>125</v>
      </c>
      <c r="N87" s="67" t="s">
        <v>459</v>
      </c>
      <c r="O87" s="68" t="s">
        <v>546</v>
      </c>
      <c r="P87" s="67" t="s">
        <v>547</v>
      </c>
      <c r="Q87" s="67"/>
      <c r="R87" s="67"/>
      <c r="S87" s="67"/>
      <c r="T87" s="67"/>
      <c r="U87" s="67"/>
      <c r="V87" s="67"/>
      <c r="W87" s="67" t="s">
        <v>232</v>
      </c>
      <c r="X87" s="66" t="s">
        <v>272</v>
      </c>
      <c r="Y87" s="68" t="s">
        <v>403</v>
      </c>
      <c r="Z87" s="68" t="str">
        <f t="shared" si="2"/>
        <v xml:space="preserve">Võ Văn </v>
      </c>
      <c r="AA87" s="78" t="s">
        <v>321</v>
      </c>
      <c r="AB87" s="67"/>
      <c r="AC87" s="67"/>
      <c r="AD87" s="67"/>
    </row>
    <row r="88" spans="1:228" s="25" customFormat="1" ht="46.5" customHeight="1" x14ac:dyDescent="0.25">
      <c r="A88" s="65" t="s">
        <v>430</v>
      </c>
      <c r="B88" s="65" t="s">
        <v>9</v>
      </c>
      <c r="C88" s="78" t="s">
        <v>169</v>
      </c>
      <c r="D88" s="66" t="s">
        <v>446</v>
      </c>
      <c r="E88" s="122" t="s">
        <v>43</v>
      </c>
      <c r="F88" s="67" t="s">
        <v>145</v>
      </c>
      <c r="G88" s="68" t="s">
        <v>350</v>
      </c>
      <c r="H88" s="66" t="s">
        <v>456</v>
      </c>
      <c r="I88" s="67" t="s">
        <v>277</v>
      </c>
      <c r="J88" s="66" t="s">
        <v>351</v>
      </c>
      <c r="K88" s="66" t="s">
        <v>351</v>
      </c>
      <c r="L88" s="68" t="s">
        <v>352</v>
      </c>
      <c r="M88" s="68" t="s">
        <v>125</v>
      </c>
      <c r="N88" s="67" t="s">
        <v>203</v>
      </c>
      <c r="O88" s="68" t="s">
        <v>548</v>
      </c>
      <c r="P88" s="67" t="s">
        <v>526</v>
      </c>
      <c r="Q88" s="67"/>
      <c r="R88" s="67"/>
      <c r="S88" s="67"/>
      <c r="T88" s="67"/>
      <c r="U88" s="67"/>
      <c r="V88" s="67"/>
      <c r="W88" s="67"/>
      <c r="X88" s="66" t="s">
        <v>272</v>
      </c>
      <c r="Y88" s="68" t="s">
        <v>412</v>
      </c>
      <c r="Z88" s="68" t="str">
        <f t="shared" si="2"/>
        <v xml:space="preserve">Bạch Văn </v>
      </c>
      <c r="AA88" s="78" t="s">
        <v>349</v>
      </c>
      <c r="AB88" s="67"/>
      <c r="AC88" s="67"/>
      <c r="AD88" s="67"/>
    </row>
    <row r="89" spans="1:228" s="25" customFormat="1" ht="46.5" customHeight="1" x14ac:dyDescent="0.25">
      <c r="A89" s="65" t="s">
        <v>1534</v>
      </c>
      <c r="B89" s="65" t="s">
        <v>10</v>
      </c>
      <c r="C89" s="78" t="s">
        <v>172</v>
      </c>
      <c r="D89" s="66" t="s">
        <v>166</v>
      </c>
      <c r="E89" s="71" t="s">
        <v>38</v>
      </c>
      <c r="F89" s="67" t="s">
        <v>59</v>
      </c>
      <c r="G89" s="68">
        <v>215321201</v>
      </c>
      <c r="H89" s="81" t="s">
        <v>264</v>
      </c>
      <c r="I89" s="67" t="s">
        <v>242</v>
      </c>
      <c r="J89" s="66" t="s">
        <v>265</v>
      </c>
      <c r="K89" s="66" t="s">
        <v>265</v>
      </c>
      <c r="L89" s="68" t="s">
        <v>266</v>
      </c>
      <c r="M89" s="68" t="s">
        <v>125</v>
      </c>
      <c r="N89" s="67" t="s">
        <v>40</v>
      </c>
      <c r="O89" s="68" t="s">
        <v>549</v>
      </c>
      <c r="P89" s="67" t="s">
        <v>550</v>
      </c>
      <c r="Q89" s="67" t="s">
        <v>60</v>
      </c>
      <c r="R89" s="68" t="s">
        <v>551</v>
      </c>
      <c r="S89" s="67" t="s">
        <v>550</v>
      </c>
      <c r="T89" s="67" t="s">
        <v>55</v>
      </c>
      <c r="U89" s="68" t="s">
        <v>552</v>
      </c>
      <c r="V89" s="67" t="s">
        <v>541</v>
      </c>
      <c r="W89" s="67" t="s">
        <v>158</v>
      </c>
      <c r="X89" s="66" t="s">
        <v>245</v>
      </c>
      <c r="Y89" s="68" t="s">
        <v>400</v>
      </c>
      <c r="Z89" s="68" t="str">
        <f t="shared" si="2"/>
        <v xml:space="preserve">Mai Võ Hoài </v>
      </c>
      <c r="AA89" s="78" t="s">
        <v>263</v>
      </c>
      <c r="AB89" s="67"/>
      <c r="AC89" s="67"/>
      <c r="AD89" s="67"/>
    </row>
    <row r="90" spans="1:228" s="54" customFormat="1" ht="46.5" customHeight="1" x14ac:dyDescent="0.25">
      <c r="A90" s="65" t="s">
        <v>1535</v>
      </c>
      <c r="B90" s="65" t="s">
        <v>11</v>
      </c>
      <c r="C90" s="78" t="s">
        <v>195</v>
      </c>
      <c r="D90" s="81" t="s">
        <v>304</v>
      </c>
      <c r="E90" s="122" t="s">
        <v>43</v>
      </c>
      <c r="F90" s="67" t="s">
        <v>108</v>
      </c>
      <c r="G90" s="68" t="s">
        <v>106</v>
      </c>
      <c r="H90" s="81" t="s">
        <v>305</v>
      </c>
      <c r="I90" s="67" t="s">
        <v>277</v>
      </c>
      <c r="J90" s="66" t="s">
        <v>306</v>
      </c>
      <c r="K90" s="66" t="s">
        <v>306</v>
      </c>
      <c r="L90" s="68" t="s">
        <v>106</v>
      </c>
      <c r="M90" s="68" t="s">
        <v>58</v>
      </c>
      <c r="N90" s="67" t="s">
        <v>109</v>
      </c>
      <c r="O90" s="67"/>
      <c r="P90" s="67"/>
      <c r="Q90" s="67" t="s">
        <v>60</v>
      </c>
      <c r="R90" s="67"/>
      <c r="S90" s="67"/>
      <c r="T90" s="67" t="s">
        <v>60</v>
      </c>
      <c r="U90" s="67"/>
      <c r="V90" s="67"/>
      <c r="W90" s="67"/>
      <c r="X90" s="66" t="s">
        <v>272</v>
      </c>
      <c r="Y90" s="66" t="s">
        <v>302</v>
      </c>
      <c r="Z90" s="68" t="str">
        <f t="shared" si="2"/>
        <v xml:space="preserve">Nguyễn Quỳnh </v>
      </c>
      <c r="AA90" s="78" t="s">
        <v>303</v>
      </c>
      <c r="AB90" s="67"/>
      <c r="AC90" s="67"/>
      <c r="AD90" s="67"/>
    </row>
    <row r="91" spans="1:228" s="25" customFormat="1" ht="44.25" customHeight="1" x14ac:dyDescent="0.25">
      <c r="A91" s="65" t="s">
        <v>431</v>
      </c>
      <c r="B91" s="65" t="s">
        <v>12</v>
      </c>
      <c r="C91" s="78" t="s">
        <v>171</v>
      </c>
      <c r="D91" s="66" t="s">
        <v>167</v>
      </c>
      <c r="E91" s="71" t="s">
        <v>38</v>
      </c>
      <c r="F91" s="67"/>
      <c r="G91" s="68"/>
      <c r="H91" s="81"/>
      <c r="I91" s="67"/>
      <c r="J91" s="67"/>
      <c r="K91" s="67"/>
      <c r="L91" s="68"/>
      <c r="M91" s="68" t="s">
        <v>125</v>
      </c>
      <c r="N91" s="67" t="s">
        <v>196</v>
      </c>
      <c r="O91" s="68" t="s">
        <v>554</v>
      </c>
      <c r="P91" s="67" t="s">
        <v>550</v>
      </c>
      <c r="Q91" s="67" t="s">
        <v>60</v>
      </c>
      <c r="R91" s="68" t="s">
        <v>555</v>
      </c>
      <c r="S91" s="67" t="s">
        <v>526</v>
      </c>
      <c r="T91" s="67" t="s">
        <v>55</v>
      </c>
      <c r="U91" s="68" t="s">
        <v>556</v>
      </c>
      <c r="V91" s="67" t="s">
        <v>550</v>
      </c>
      <c r="W91" s="67" t="s">
        <v>158</v>
      </c>
      <c r="X91" s="68"/>
      <c r="Y91" s="68"/>
      <c r="Z91" s="68" t="str">
        <f t="shared" si="2"/>
        <v xml:space="preserve">Kiều Thị Thanh </v>
      </c>
      <c r="AA91" s="78" t="s">
        <v>499</v>
      </c>
      <c r="AB91" s="67"/>
      <c r="AC91" s="67"/>
      <c r="AD91" s="67"/>
    </row>
    <row r="92" spans="1:228" s="25" customFormat="1" ht="44.25" customHeight="1" x14ac:dyDescent="0.25">
      <c r="A92" s="65" t="s">
        <v>432</v>
      </c>
      <c r="B92" s="65" t="s">
        <v>13</v>
      </c>
      <c r="C92" s="78" t="s">
        <v>421</v>
      </c>
      <c r="D92" s="81" t="s">
        <v>389</v>
      </c>
      <c r="E92" s="122" t="s">
        <v>43</v>
      </c>
      <c r="F92" s="67" t="s">
        <v>359</v>
      </c>
      <c r="G92" s="68" t="s">
        <v>390</v>
      </c>
      <c r="H92" s="81" t="s">
        <v>391</v>
      </c>
      <c r="I92" s="67" t="s">
        <v>269</v>
      </c>
      <c r="J92" s="66" t="s">
        <v>392</v>
      </c>
      <c r="K92" s="66" t="s">
        <v>392</v>
      </c>
      <c r="L92" s="68" t="s">
        <v>393</v>
      </c>
      <c r="M92" s="68" t="s">
        <v>125</v>
      </c>
      <c r="N92" s="68" t="s">
        <v>394</v>
      </c>
      <c r="O92" s="68" t="s">
        <v>557</v>
      </c>
      <c r="P92" s="67" t="s">
        <v>526</v>
      </c>
      <c r="Q92" s="67" t="s">
        <v>55</v>
      </c>
      <c r="R92" s="68" t="s">
        <v>558</v>
      </c>
      <c r="S92" s="67" t="s">
        <v>559</v>
      </c>
      <c r="T92" s="67" t="s">
        <v>55</v>
      </c>
      <c r="U92" s="68" t="s">
        <v>560</v>
      </c>
      <c r="V92" s="67" t="s">
        <v>561</v>
      </c>
      <c r="W92" s="67" t="s">
        <v>158</v>
      </c>
      <c r="X92" s="66" t="s">
        <v>471</v>
      </c>
      <c r="Y92" s="68" t="s">
        <v>253</v>
      </c>
      <c r="Z92" s="68" t="str">
        <f t="shared" si="2"/>
        <v xml:space="preserve">Lương Ngọc </v>
      </c>
      <c r="AA92" s="78" t="s">
        <v>388</v>
      </c>
      <c r="AB92" s="67"/>
      <c r="AC92" s="67"/>
      <c r="AD92" s="67"/>
    </row>
    <row r="93" spans="1:228" s="54" customFormat="1" ht="44.25" customHeight="1" x14ac:dyDescent="0.25">
      <c r="A93" s="65" t="s">
        <v>433</v>
      </c>
      <c r="B93" s="65" t="s">
        <v>14</v>
      </c>
      <c r="C93" s="78" t="s">
        <v>186</v>
      </c>
      <c r="D93" s="81" t="s">
        <v>275</v>
      </c>
      <c r="E93" s="71" t="s">
        <v>38</v>
      </c>
      <c r="F93" s="67" t="s">
        <v>85</v>
      </c>
      <c r="G93" s="68" t="s">
        <v>122</v>
      </c>
      <c r="H93" s="81" t="s">
        <v>276</v>
      </c>
      <c r="I93" s="67" t="s">
        <v>277</v>
      </c>
      <c r="J93" s="66" t="s">
        <v>278</v>
      </c>
      <c r="K93" s="66" t="s">
        <v>278</v>
      </c>
      <c r="L93" s="68" t="s">
        <v>279</v>
      </c>
      <c r="M93" s="68" t="s">
        <v>58</v>
      </c>
      <c r="N93" s="67" t="s">
        <v>123</v>
      </c>
      <c r="O93" s="67" t="s">
        <v>674</v>
      </c>
      <c r="P93" s="67" t="s">
        <v>550</v>
      </c>
      <c r="Q93" s="67" t="s">
        <v>60</v>
      </c>
      <c r="R93" s="66" t="s">
        <v>675</v>
      </c>
      <c r="S93" s="67" t="s">
        <v>676</v>
      </c>
      <c r="T93" s="67" t="s">
        <v>55</v>
      </c>
      <c r="U93" s="68" t="s">
        <v>677</v>
      </c>
      <c r="V93" s="67" t="s">
        <v>514</v>
      </c>
      <c r="W93" s="67" t="s">
        <v>232</v>
      </c>
      <c r="X93" s="66" t="s">
        <v>245</v>
      </c>
      <c r="Y93" s="68" t="s">
        <v>280</v>
      </c>
      <c r="Z93" s="68" t="str">
        <f t="shared" si="2"/>
        <v xml:space="preserve">Trương Thị </v>
      </c>
      <c r="AA93" s="78" t="s">
        <v>274</v>
      </c>
      <c r="AB93" s="67"/>
      <c r="AC93" s="67"/>
      <c r="AD93" s="67"/>
    </row>
    <row r="94" spans="1:228" s="25" customFormat="1" ht="44.25" customHeight="1" x14ac:dyDescent="0.25">
      <c r="A94" s="65" t="s">
        <v>434</v>
      </c>
      <c r="B94" s="65" t="s">
        <v>15</v>
      </c>
      <c r="C94" s="78" t="s">
        <v>1536</v>
      </c>
      <c r="D94" s="81" t="s">
        <v>1537</v>
      </c>
      <c r="E94" s="71" t="s">
        <v>38</v>
      </c>
      <c r="F94" s="67" t="s">
        <v>59</v>
      </c>
      <c r="G94" s="68">
        <v>215244585</v>
      </c>
      <c r="H94" s="81" t="s">
        <v>1538</v>
      </c>
      <c r="I94" s="67" t="s">
        <v>242</v>
      </c>
      <c r="J94" s="66" t="s">
        <v>1539</v>
      </c>
      <c r="K94" s="66" t="s">
        <v>1540</v>
      </c>
      <c r="L94" s="68" t="s">
        <v>1541</v>
      </c>
      <c r="M94" s="68" t="s">
        <v>58</v>
      </c>
      <c r="N94" s="67" t="s">
        <v>314</v>
      </c>
      <c r="O94" s="68" t="s">
        <v>1542</v>
      </c>
      <c r="P94" s="67" t="s">
        <v>1543</v>
      </c>
      <c r="Q94" s="67" t="s">
        <v>55</v>
      </c>
      <c r="R94" s="68" t="s">
        <v>1544</v>
      </c>
      <c r="S94" s="67" t="s">
        <v>1545</v>
      </c>
      <c r="T94" s="67" t="s">
        <v>45</v>
      </c>
      <c r="U94" s="68" t="s">
        <v>1546</v>
      </c>
      <c r="V94" s="67" t="s">
        <v>1547</v>
      </c>
      <c r="W94" s="67" t="s">
        <v>158</v>
      </c>
      <c r="X94" s="66" t="s">
        <v>245</v>
      </c>
      <c r="Y94" s="68" t="s">
        <v>233</v>
      </c>
      <c r="Z94" s="68" t="str">
        <f t="shared" si="2"/>
        <v xml:space="preserve">Nguyễn Thị Bích </v>
      </c>
      <c r="AA94" s="78" t="s">
        <v>274</v>
      </c>
      <c r="AB94" s="67"/>
      <c r="AC94" s="67"/>
      <c r="AD94" s="67"/>
    </row>
    <row r="95" spans="1:228" s="25" customFormat="1" ht="44.25" customHeight="1" x14ac:dyDescent="0.25">
      <c r="A95" s="65" t="s">
        <v>435</v>
      </c>
      <c r="B95" s="65" t="s">
        <v>84</v>
      </c>
      <c r="C95" s="78" t="s">
        <v>1548</v>
      </c>
      <c r="D95" s="66" t="s">
        <v>1549</v>
      </c>
      <c r="E95" s="122" t="s">
        <v>43</v>
      </c>
      <c r="F95" s="67" t="s">
        <v>1550</v>
      </c>
      <c r="G95" s="68" t="s">
        <v>1551</v>
      </c>
      <c r="H95" s="81" t="s">
        <v>1552</v>
      </c>
      <c r="I95" s="67" t="s">
        <v>269</v>
      </c>
      <c r="J95" s="66" t="s">
        <v>1553</v>
      </c>
      <c r="K95" s="66" t="s">
        <v>1553</v>
      </c>
      <c r="L95" s="68" t="s">
        <v>1554</v>
      </c>
      <c r="M95" s="68" t="s">
        <v>125</v>
      </c>
      <c r="N95" s="67" t="s">
        <v>203</v>
      </c>
      <c r="O95" s="68" t="s">
        <v>548</v>
      </c>
      <c r="P95" s="67" t="s">
        <v>526</v>
      </c>
      <c r="Q95" s="67" t="s">
        <v>60</v>
      </c>
      <c r="R95" s="68" t="s">
        <v>1555</v>
      </c>
      <c r="S95" s="67" t="s">
        <v>1556</v>
      </c>
      <c r="T95" s="67" t="s">
        <v>45</v>
      </c>
      <c r="U95" s="68" t="s">
        <v>1557</v>
      </c>
      <c r="V95" s="67" t="s">
        <v>1558</v>
      </c>
      <c r="W95" s="67" t="s">
        <v>232</v>
      </c>
      <c r="X95" s="66" t="s">
        <v>272</v>
      </c>
      <c r="Y95" s="68" t="s">
        <v>1559</v>
      </c>
      <c r="Z95" s="68" t="str">
        <f t="shared" si="2"/>
        <v xml:space="preserve">Nguyễn Quy </v>
      </c>
      <c r="AA95" s="78" t="s">
        <v>1126</v>
      </c>
      <c r="AB95" s="67"/>
      <c r="AC95" s="67"/>
      <c r="AD95" s="67"/>
    </row>
    <row r="96" spans="1:228" s="69" customFormat="1" ht="44.25" customHeight="1" x14ac:dyDescent="0.25">
      <c r="A96" s="65" t="s">
        <v>436</v>
      </c>
      <c r="B96" s="65" t="s">
        <v>87</v>
      </c>
      <c r="C96" s="78" t="s">
        <v>182</v>
      </c>
      <c r="D96" s="81" t="s">
        <v>316</v>
      </c>
      <c r="E96" s="71" t="s">
        <v>38</v>
      </c>
      <c r="F96" s="67" t="s">
        <v>39</v>
      </c>
      <c r="G96" s="68" t="s">
        <v>317</v>
      </c>
      <c r="H96" s="81" t="s">
        <v>318</v>
      </c>
      <c r="I96" s="67" t="s">
        <v>39</v>
      </c>
      <c r="J96" s="66" t="s">
        <v>319</v>
      </c>
      <c r="K96" s="66" t="s">
        <v>319</v>
      </c>
      <c r="L96" s="68" t="s">
        <v>320</v>
      </c>
      <c r="M96" s="68" t="s">
        <v>125</v>
      </c>
      <c r="N96" s="67" t="s">
        <v>314</v>
      </c>
      <c r="O96" s="68" t="s">
        <v>562</v>
      </c>
      <c r="P96" s="67" t="s">
        <v>563</v>
      </c>
      <c r="Q96" s="67"/>
      <c r="R96" s="67"/>
      <c r="S96" s="67"/>
      <c r="T96" s="67"/>
      <c r="U96" s="67"/>
      <c r="V96" s="67"/>
      <c r="W96" s="67" t="s">
        <v>232</v>
      </c>
      <c r="X96" s="66" t="s">
        <v>245</v>
      </c>
      <c r="Y96" s="68" t="s">
        <v>273</v>
      </c>
      <c r="Z96" s="68" t="str">
        <f t="shared" si="2"/>
        <v xml:space="preserve">Hà Việt </v>
      </c>
      <c r="AA96" s="78" t="s">
        <v>315</v>
      </c>
      <c r="AB96" s="67"/>
      <c r="AC96" s="67"/>
      <c r="AD96" s="67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25"/>
      <c r="AZ96" s="25"/>
      <c r="BA96" s="25"/>
      <c r="BB96" s="25"/>
      <c r="BC96" s="25"/>
      <c r="BD96" s="25"/>
      <c r="BE96" s="25"/>
      <c r="BF96" s="25"/>
      <c r="BG96" s="25"/>
      <c r="BH96" s="25"/>
      <c r="BI96" s="25"/>
      <c r="BJ96" s="25"/>
      <c r="BK96" s="25"/>
      <c r="BL96" s="25"/>
      <c r="BM96" s="25"/>
      <c r="BN96" s="25"/>
      <c r="BO96" s="25"/>
      <c r="BP96" s="25"/>
      <c r="BQ96" s="25"/>
      <c r="BR96" s="25"/>
      <c r="BS96" s="25"/>
      <c r="BT96" s="25"/>
      <c r="BU96" s="25"/>
      <c r="BV96" s="25"/>
      <c r="BW96" s="25"/>
      <c r="BX96" s="25"/>
      <c r="BY96" s="25"/>
      <c r="BZ96" s="25"/>
      <c r="CA96" s="25"/>
      <c r="CB96" s="25"/>
      <c r="CC96" s="25"/>
      <c r="CD96" s="25"/>
      <c r="CE96" s="25"/>
      <c r="CF96" s="25"/>
      <c r="CG96" s="25"/>
      <c r="CH96" s="25"/>
      <c r="CI96" s="25"/>
      <c r="CJ96" s="25"/>
      <c r="CK96" s="25"/>
      <c r="CL96" s="25"/>
      <c r="CM96" s="25"/>
      <c r="CN96" s="25"/>
      <c r="CO96" s="25"/>
      <c r="CP96" s="25"/>
      <c r="CQ96" s="25"/>
      <c r="CR96" s="25"/>
      <c r="CS96" s="25"/>
      <c r="CT96" s="25"/>
      <c r="CU96" s="25"/>
      <c r="CV96" s="25"/>
      <c r="CW96" s="25"/>
      <c r="CX96" s="25"/>
      <c r="CY96" s="25"/>
      <c r="CZ96" s="25"/>
      <c r="DA96" s="25"/>
      <c r="DB96" s="25"/>
      <c r="DC96" s="25"/>
      <c r="DD96" s="25"/>
      <c r="DE96" s="25"/>
      <c r="DF96" s="25"/>
      <c r="DG96" s="25"/>
      <c r="DH96" s="25"/>
      <c r="DI96" s="25"/>
      <c r="DJ96" s="25"/>
      <c r="DK96" s="25"/>
      <c r="DL96" s="25"/>
      <c r="DM96" s="25"/>
      <c r="DN96" s="25"/>
      <c r="DO96" s="25"/>
      <c r="DP96" s="25"/>
      <c r="DQ96" s="25"/>
      <c r="DR96" s="25"/>
      <c r="DS96" s="25"/>
      <c r="DT96" s="25"/>
      <c r="DU96" s="25"/>
      <c r="DV96" s="25"/>
      <c r="DW96" s="25"/>
      <c r="DX96" s="25"/>
      <c r="DY96" s="25"/>
      <c r="DZ96" s="25"/>
      <c r="EA96" s="25"/>
      <c r="EB96" s="25"/>
      <c r="EC96" s="25"/>
      <c r="ED96" s="25"/>
      <c r="EE96" s="25"/>
      <c r="EF96" s="25"/>
      <c r="EG96" s="25"/>
      <c r="EH96" s="25"/>
      <c r="EI96" s="25"/>
      <c r="EJ96" s="25"/>
      <c r="EK96" s="25"/>
      <c r="EL96" s="25"/>
      <c r="EM96" s="25"/>
      <c r="EN96" s="25"/>
      <c r="EO96" s="25"/>
      <c r="EP96" s="25"/>
      <c r="EQ96" s="25"/>
      <c r="ER96" s="25"/>
      <c r="ES96" s="25"/>
      <c r="ET96" s="25"/>
      <c r="EU96" s="25"/>
      <c r="EV96" s="25"/>
      <c r="EW96" s="25"/>
      <c r="EX96" s="25"/>
      <c r="EY96" s="25"/>
      <c r="EZ96" s="25"/>
      <c r="FA96" s="25"/>
      <c r="FB96" s="25"/>
      <c r="FC96" s="25"/>
      <c r="FD96" s="25"/>
      <c r="FE96" s="25"/>
      <c r="FF96" s="25"/>
      <c r="FG96" s="25"/>
      <c r="FH96" s="25"/>
      <c r="FI96" s="25"/>
      <c r="FJ96" s="25"/>
      <c r="FK96" s="25"/>
      <c r="FL96" s="25"/>
      <c r="FM96" s="25"/>
      <c r="FN96" s="25"/>
      <c r="FO96" s="25"/>
      <c r="FP96" s="25"/>
      <c r="FQ96" s="25"/>
      <c r="FR96" s="25"/>
      <c r="FS96" s="25"/>
      <c r="FT96" s="25"/>
      <c r="FU96" s="25"/>
      <c r="FV96" s="25"/>
      <c r="FW96" s="25"/>
      <c r="FX96" s="25"/>
      <c r="FY96" s="25"/>
      <c r="FZ96" s="25"/>
      <c r="GA96" s="25"/>
      <c r="GB96" s="25"/>
      <c r="GC96" s="25"/>
      <c r="GD96" s="25"/>
      <c r="GE96" s="25"/>
      <c r="GF96" s="25"/>
      <c r="GG96" s="25"/>
      <c r="GH96" s="25"/>
      <c r="GI96" s="25"/>
      <c r="GJ96" s="25"/>
      <c r="GK96" s="25"/>
      <c r="GL96" s="25"/>
      <c r="GM96" s="25"/>
      <c r="GN96" s="25"/>
      <c r="GO96" s="25"/>
      <c r="GP96" s="25"/>
      <c r="GQ96" s="25"/>
      <c r="GR96" s="25"/>
      <c r="GS96" s="25"/>
      <c r="GT96" s="25"/>
      <c r="GU96" s="25"/>
      <c r="GV96" s="25"/>
      <c r="GW96" s="25"/>
      <c r="GX96" s="25"/>
      <c r="GY96" s="25"/>
      <c r="GZ96" s="25"/>
      <c r="HA96" s="25"/>
      <c r="HB96" s="25"/>
      <c r="HC96" s="25"/>
      <c r="HD96" s="25"/>
      <c r="HE96" s="25"/>
      <c r="HF96" s="25"/>
      <c r="HG96" s="25"/>
      <c r="HH96" s="25"/>
      <c r="HI96" s="25"/>
      <c r="HJ96" s="25"/>
      <c r="HK96" s="25"/>
      <c r="HL96" s="25"/>
      <c r="HM96" s="25"/>
      <c r="HN96" s="25"/>
      <c r="HO96" s="25"/>
      <c r="HP96" s="25"/>
      <c r="HQ96" s="25"/>
      <c r="HR96" s="25"/>
      <c r="HS96" s="25"/>
      <c r="HT96" s="25"/>
    </row>
    <row r="97" spans="1:30" s="25" customFormat="1" ht="44.25" customHeight="1" x14ac:dyDescent="0.25">
      <c r="A97" s="65" t="s">
        <v>154</v>
      </c>
      <c r="B97" s="65" t="s">
        <v>89</v>
      </c>
      <c r="C97" s="78" t="s">
        <v>173</v>
      </c>
      <c r="D97" s="81" t="s">
        <v>200</v>
      </c>
      <c r="E97" s="71" t="s">
        <v>38</v>
      </c>
      <c r="F97" s="67" t="s">
        <v>39</v>
      </c>
      <c r="G97" s="68" t="s">
        <v>268</v>
      </c>
      <c r="H97" s="66" t="s">
        <v>451</v>
      </c>
      <c r="I97" s="67" t="s">
        <v>269</v>
      </c>
      <c r="J97" s="66" t="s">
        <v>270</v>
      </c>
      <c r="K97" s="66" t="s">
        <v>270</v>
      </c>
      <c r="L97" s="68" t="s">
        <v>271</v>
      </c>
      <c r="M97" s="68" t="s">
        <v>125</v>
      </c>
      <c r="N97" s="67" t="s">
        <v>40</v>
      </c>
      <c r="O97" s="68" t="s">
        <v>564</v>
      </c>
      <c r="P97" s="67" t="s">
        <v>550</v>
      </c>
      <c r="Q97" s="67" t="s">
        <v>60</v>
      </c>
      <c r="R97" s="68" t="s">
        <v>565</v>
      </c>
      <c r="S97" s="67" t="s">
        <v>550</v>
      </c>
      <c r="T97" s="67" t="s">
        <v>55</v>
      </c>
      <c r="U97" s="68" t="s">
        <v>566</v>
      </c>
      <c r="V97" s="67" t="s">
        <v>541</v>
      </c>
      <c r="W97" s="67" t="s">
        <v>158</v>
      </c>
      <c r="X97" s="66" t="s">
        <v>272</v>
      </c>
      <c r="Y97" s="68" t="s">
        <v>401</v>
      </c>
      <c r="Z97" s="68" t="str">
        <f t="shared" si="2"/>
        <v xml:space="preserve">Trần Nhi Diễm </v>
      </c>
      <c r="AA97" s="78" t="s">
        <v>267</v>
      </c>
      <c r="AB97" s="67"/>
      <c r="AC97" s="67"/>
      <c r="AD97" s="67"/>
    </row>
    <row r="98" spans="1:30" s="25" customFormat="1" ht="44.25" customHeight="1" x14ac:dyDescent="0.25">
      <c r="A98" s="65" t="s">
        <v>437</v>
      </c>
      <c r="B98" s="65" t="s">
        <v>95</v>
      </c>
      <c r="C98" s="78" t="s">
        <v>181</v>
      </c>
      <c r="D98" s="81" t="s">
        <v>56</v>
      </c>
      <c r="E98" s="122" t="s">
        <v>43</v>
      </c>
      <c r="F98" s="67" t="s">
        <v>57</v>
      </c>
      <c r="G98" s="68">
        <v>301231242</v>
      </c>
      <c r="H98" s="81" t="s">
        <v>310</v>
      </c>
      <c r="I98" s="67" t="s">
        <v>311</v>
      </c>
      <c r="J98" s="66" t="s">
        <v>312</v>
      </c>
      <c r="K98" s="66" t="s">
        <v>312</v>
      </c>
      <c r="L98" s="68" t="s">
        <v>313</v>
      </c>
      <c r="M98" s="68" t="s">
        <v>58</v>
      </c>
      <c r="N98" s="67" t="s">
        <v>314</v>
      </c>
      <c r="O98" s="68" t="s">
        <v>567</v>
      </c>
      <c r="P98" s="67" t="s">
        <v>568</v>
      </c>
      <c r="Q98" s="67" t="s">
        <v>55</v>
      </c>
      <c r="R98" s="68" t="s">
        <v>569</v>
      </c>
      <c r="S98" s="67" t="s">
        <v>541</v>
      </c>
      <c r="T98" s="67" t="s">
        <v>55</v>
      </c>
      <c r="U98" s="68" t="s">
        <v>570</v>
      </c>
      <c r="V98" s="67" t="s">
        <v>541</v>
      </c>
      <c r="W98" s="67" t="s">
        <v>158</v>
      </c>
      <c r="X98" s="66" t="s">
        <v>245</v>
      </c>
      <c r="Y98" s="68" t="s">
        <v>402</v>
      </c>
      <c r="Z98" s="68" t="str">
        <f t="shared" si="2"/>
        <v xml:space="preserve">Hồ Khắc </v>
      </c>
      <c r="AA98" s="78" t="s">
        <v>309</v>
      </c>
      <c r="AB98" s="67"/>
      <c r="AC98" s="67"/>
      <c r="AD98" s="67"/>
    </row>
    <row r="99" spans="1:30" s="25" customFormat="1" ht="44.25" customHeight="1" x14ac:dyDescent="0.25">
      <c r="A99" s="65" t="s">
        <v>155</v>
      </c>
      <c r="B99" s="65" t="s">
        <v>100</v>
      </c>
      <c r="C99" s="78" t="s">
        <v>174</v>
      </c>
      <c r="D99" s="66" t="s">
        <v>201</v>
      </c>
      <c r="E99" s="71" t="s">
        <v>38</v>
      </c>
      <c r="F99" s="67"/>
      <c r="G99" s="68"/>
      <c r="H99" s="81"/>
      <c r="I99" s="67"/>
      <c r="J99" s="67"/>
      <c r="K99" s="67"/>
      <c r="L99" s="68"/>
      <c r="M99" s="68" t="s">
        <v>125</v>
      </c>
      <c r="N99" s="67" t="s">
        <v>196</v>
      </c>
      <c r="O99" s="68" t="s">
        <v>571</v>
      </c>
      <c r="P99" s="67" t="s">
        <v>514</v>
      </c>
      <c r="Q99" s="67"/>
      <c r="R99" s="67"/>
      <c r="S99" s="67"/>
      <c r="T99" s="67" t="s">
        <v>55</v>
      </c>
      <c r="U99" s="68" t="s">
        <v>572</v>
      </c>
      <c r="V99" s="67" t="s">
        <v>514</v>
      </c>
      <c r="W99" s="67" t="s">
        <v>158</v>
      </c>
      <c r="X99" s="68"/>
      <c r="Y99" s="68"/>
      <c r="Z99" s="68" t="str">
        <f t="shared" si="2"/>
        <v xml:space="preserve">Huỳnh Thị Phương </v>
      </c>
      <c r="AA99" s="78" t="s">
        <v>500</v>
      </c>
      <c r="AB99" s="67"/>
      <c r="AC99" s="67"/>
      <c r="AD99" s="67"/>
    </row>
    <row r="100" spans="1:30" s="25" customFormat="1" ht="44.25" customHeight="1" x14ac:dyDescent="0.25">
      <c r="A100" s="65" t="s">
        <v>156</v>
      </c>
      <c r="B100" s="65" t="s">
        <v>105</v>
      </c>
      <c r="C100" s="78" t="s">
        <v>193</v>
      </c>
      <c r="D100" s="81" t="s">
        <v>336</v>
      </c>
      <c r="E100" s="122" t="s">
        <v>43</v>
      </c>
      <c r="F100" s="67" t="s">
        <v>80</v>
      </c>
      <c r="G100" s="68" t="s">
        <v>81</v>
      </c>
      <c r="H100" s="81" t="s">
        <v>82</v>
      </c>
      <c r="I100" s="67" t="s">
        <v>277</v>
      </c>
      <c r="J100" s="66" t="s">
        <v>337</v>
      </c>
      <c r="K100" s="66" t="s">
        <v>337</v>
      </c>
      <c r="L100" s="68" t="s">
        <v>338</v>
      </c>
      <c r="M100" s="68" t="s">
        <v>125</v>
      </c>
      <c r="N100" s="67" t="s">
        <v>203</v>
      </c>
      <c r="O100" s="68" t="s">
        <v>525</v>
      </c>
      <c r="P100" s="67" t="s">
        <v>514</v>
      </c>
      <c r="Q100" s="67" t="s">
        <v>55</v>
      </c>
      <c r="R100" s="68" t="s">
        <v>574</v>
      </c>
      <c r="S100" s="67" t="s">
        <v>511</v>
      </c>
      <c r="T100" s="67" t="s">
        <v>55</v>
      </c>
      <c r="U100" s="68" t="s">
        <v>575</v>
      </c>
      <c r="V100" s="67" t="s">
        <v>576</v>
      </c>
      <c r="W100" s="67" t="s">
        <v>158</v>
      </c>
      <c r="X100" s="66" t="s">
        <v>272</v>
      </c>
      <c r="Y100" s="68" t="s">
        <v>404</v>
      </c>
      <c r="Z100" s="68" t="str">
        <f t="shared" si="2"/>
        <v xml:space="preserve">Võ Ngọc </v>
      </c>
      <c r="AA100" s="78" t="s">
        <v>335</v>
      </c>
      <c r="AB100" s="67"/>
      <c r="AC100" s="67"/>
      <c r="AD100" s="67"/>
    </row>
    <row r="101" spans="1:30" s="25" customFormat="1" ht="81.75" customHeight="1" x14ac:dyDescent="0.25">
      <c r="A101" s="65" t="s">
        <v>438</v>
      </c>
      <c r="B101" s="65" t="s">
        <v>107</v>
      </c>
      <c r="C101" s="78" t="s">
        <v>188</v>
      </c>
      <c r="D101" s="68" t="s">
        <v>159</v>
      </c>
      <c r="E101" s="71" t="s">
        <v>38</v>
      </c>
      <c r="F101" s="67"/>
      <c r="G101" s="68" t="s">
        <v>6</v>
      </c>
      <c r="H101" s="66"/>
      <c r="I101" s="67"/>
      <c r="J101" s="67"/>
      <c r="K101" s="67"/>
      <c r="L101" s="68" t="s">
        <v>160</v>
      </c>
      <c r="M101" s="68" t="s">
        <v>125</v>
      </c>
      <c r="N101" s="67" t="s">
        <v>161</v>
      </c>
      <c r="O101" s="68" t="s">
        <v>577</v>
      </c>
      <c r="P101" s="67" t="s">
        <v>578</v>
      </c>
      <c r="Q101" s="67" t="s">
        <v>687</v>
      </c>
      <c r="R101" s="68" t="s">
        <v>579</v>
      </c>
      <c r="S101" s="67" t="s">
        <v>580</v>
      </c>
      <c r="T101" s="67" t="s">
        <v>198</v>
      </c>
      <c r="U101" s="68" t="s">
        <v>581</v>
      </c>
      <c r="V101" s="67" t="s">
        <v>510</v>
      </c>
      <c r="W101" s="67" t="s">
        <v>158</v>
      </c>
      <c r="X101" s="68"/>
      <c r="Y101" s="68"/>
      <c r="Z101" s="68" t="str">
        <f t="shared" si="2"/>
        <v xml:space="preserve">Võ Thị </v>
      </c>
      <c r="AA101" s="78" t="s">
        <v>495</v>
      </c>
      <c r="AB101" s="67"/>
      <c r="AC101" s="67"/>
      <c r="AD101" s="67"/>
    </row>
    <row r="102" spans="1:30" s="25" customFormat="1" ht="81.75" customHeight="1" x14ac:dyDescent="0.25">
      <c r="A102" s="65" t="s">
        <v>439</v>
      </c>
      <c r="B102" s="65" t="s">
        <v>110</v>
      </c>
      <c r="C102" s="78" t="s">
        <v>415</v>
      </c>
      <c r="D102" s="81" t="s">
        <v>377</v>
      </c>
      <c r="E102" s="122" t="s">
        <v>43</v>
      </c>
      <c r="F102" s="67" t="s">
        <v>307</v>
      </c>
      <c r="G102" s="68">
        <v>251084722</v>
      </c>
      <c r="H102" s="81" t="s">
        <v>378</v>
      </c>
      <c r="I102" s="67" t="s">
        <v>308</v>
      </c>
      <c r="J102" s="66" t="s">
        <v>379</v>
      </c>
      <c r="K102" s="66" t="s">
        <v>380</v>
      </c>
      <c r="L102" s="68" t="s">
        <v>381</v>
      </c>
      <c r="M102" s="68" t="s">
        <v>125</v>
      </c>
      <c r="N102" s="67" t="s">
        <v>88</v>
      </c>
      <c r="O102" s="68" t="s">
        <v>582</v>
      </c>
      <c r="P102" s="67" t="s">
        <v>514</v>
      </c>
      <c r="Q102" s="67" t="s">
        <v>491</v>
      </c>
      <c r="R102" s="68" t="s">
        <v>583</v>
      </c>
      <c r="S102" s="67" t="s">
        <v>514</v>
      </c>
      <c r="T102" s="67" t="s">
        <v>55</v>
      </c>
      <c r="U102" s="68" t="s">
        <v>584</v>
      </c>
      <c r="V102" s="67" t="s">
        <v>541</v>
      </c>
      <c r="W102" s="67" t="s">
        <v>158</v>
      </c>
      <c r="X102" s="66" t="s">
        <v>471</v>
      </c>
      <c r="Y102" s="68" t="s">
        <v>382</v>
      </c>
      <c r="Z102" s="68" t="str">
        <f t="shared" si="2"/>
        <v xml:space="preserve">K' </v>
      </c>
      <c r="AA102" s="78" t="s">
        <v>505</v>
      </c>
      <c r="AB102" s="67"/>
      <c r="AC102" s="67"/>
      <c r="AD102" s="67"/>
    </row>
    <row r="103" spans="1:30" s="25" customFormat="1" ht="79.5" customHeight="1" x14ac:dyDescent="0.25">
      <c r="A103" s="65" t="s">
        <v>1560</v>
      </c>
      <c r="B103" s="65" t="s">
        <v>111</v>
      </c>
      <c r="C103" s="78" t="s">
        <v>213</v>
      </c>
      <c r="D103" s="66" t="s">
        <v>210</v>
      </c>
      <c r="E103" s="122" t="s">
        <v>43</v>
      </c>
      <c r="F103" s="67"/>
      <c r="G103" s="68"/>
      <c r="H103" s="81"/>
      <c r="I103" s="67"/>
      <c r="J103" s="67"/>
      <c r="K103" s="67"/>
      <c r="L103" s="68"/>
      <c r="M103" s="68" t="s">
        <v>58</v>
      </c>
      <c r="N103" s="68" t="s">
        <v>214</v>
      </c>
      <c r="O103" s="68" t="s">
        <v>585</v>
      </c>
      <c r="P103" s="68" t="s">
        <v>586</v>
      </c>
      <c r="Q103" s="67"/>
      <c r="R103" s="67"/>
      <c r="S103" s="67"/>
      <c r="T103" s="67" t="s">
        <v>45</v>
      </c>
      <c r="U103" s="68" t="s">
        <v>587</v>
      </c>
      <c r="V103" s="68" t="s">
        <v>586</v>
      </c>
      <c r="W103" s="67" t="s">
        <v>158</v>
      </c>
      <c r="X103" s="68"/>
      <c r="Y103" s="68"/>
      <c r="Z103" s="68" t="str">
        <f t="shared" si="2"/>
        <v xml:space="preserve">Bùi Văn </v>
      </c>
      <c r="AA103" s="78" t="s">
        <v>503</v>
      </c>
      <c r="AB103" s="67"/>
      <c r="AC103" s="67"/>
      <c r="AD103" s="67"/>
    </row>
    <row r="104" spans="1:30" s="25" customFormat="1" ht="53.25" customHeight="1" x14ac:dyDescent="0.25">
      <c r="A104" s="65" t="s">
        <v>447</v>
      </c>
      <c r="B104" s="65" t="s">
        <v>118</v>
      </c>
      <c r="C104" s="78" t="s">
        <v>168</v>
      </c>
      <c r="D104" s="66" t="s">
        <v>443</v>
      </c>
      <c r="E104" s="71" t="s">
        <v>38</v>
      </c>
      <c r="F104" s="67" t="s">
        <v>59</v>
      </c>
      <c r="G104" s="68">
        <v>215219863</v>
      </c>
      <c r="H104" s="81" t="s">
        <v>260</v>
      </c>
      <c r="I104" s="67" t="s">
        <v>242</v>
      </c>
      <c r="J104" s="66" t="s">
        <v>261</v>
      </c>
      <c r="K104" s="66" t="s">
        <v>463</v>
      </c>
      <c r="L104" s="68" t="s">
        <v>262</v>
      </c>
      <c r="M104" s="68" t="s">
        <v>125</v>
      </c>
      <c r="N104" s="67" t="s">
        <v>588</v>
      </c>
      <c r="O104" s="68" t="s">
        <v>589</v>
      </c>
      <c r="P104" s="67" t="s">
        <v>550</v>
      </c>
      <c r="Q104" s="67" t="s">
        <v>60</v>
      </c>
      <c r="R104" s="68" t="s">
        <v>591</v>
      </c>
      <c r="S104" s="67" t="s">
        <v>550</v>
      </c>
      <c r="T104" s="67" t="s">
        <v>55</v>
      </c>
      <c r="U104" s="68" t="s">
        <v>590</v>
      </c>
      <c r="V104" s="67" t="s">
        <v>550</v>
      </c>
      <c r="W104" s="67" t="s">
        <v>158</v>
      </c>
      <c r="X104" s="66" t="s">
        <v>245</v>
      </c>
      <c r="Y104" s="68" t="s">
        <v>399</v>
      </c>
      <c r="Z104" s="68" t="str">
        <f t="shared" si="2"/>
        <v xml:space="preserve">Lê Thị </v>
      </c>
      <c r="AA104" s="78" t="s">
        <v>259</v>
      </c>
      <c r="AB104" s="67" t="s">
        <v>61</v>
      </c>
      <c r="AC104" s="68" t="s">
        <v>592</v>
      </c>
      <c r="AD104" s="68" t="s">
        <v>593</v>
      </c>
    </row>
    <row r="105" spans="1:30" s="25" customFormat="1" ht="53.25" customHeight="1" x14ac:dyDescent="0.25">
      <c r="A105" s="65" t="s">
        <v>472</v>
      </c>
      <c r="B105" s="65" t="s">
        <v>120</v>
      </c>
      <c r="C105" s="78" t="s">
        <v>422</v>
      </c>
      <c r="D105" s="81">
        <v>33182</v>
      </c>
      <c r="E105" s="71" t="s">
        <v>38</v>
      </c>
      <c r="F105" s="67" t="s">
        <v>39</v>
      </c>
      <c r="G105" s="68" t="s">
        <v>384</v>
      </c>
      <c r="H105" s="81" t="s">
        <v>385</v>
      </c>
      <c r="I105" s="67" t="s">
        <v>277</v>
      </c>
      <c r="J105" s="66" t="s">
        <v>386</v>
      </c>
      <c r="K105" s="66" t="s">
        <v>386</v>
      </c>
      <c r="L105" s="68" t="s">
        <v>416</v>
      </c>
      <c r="M105" s="68" t="s">
        <v>125</v>
      </c>
      <c r="N105" s="68" t="s">
        <v>387</v>
      </c>
      <c r="O105" s="68" t="s">
        <v>594</v>
      </c>
      <c r="P105" s="68" t="s">
        <v>595</v>
      </c>
      <c r="Q105" s="67" t="s">
        <v>60</v>
      </c>
      <c r="R105" s="68" t="s">
        <v>596</v>
      </c>
      <c r="S105" s="68" t="s">
        <v>595</v>
      </c>
      <c r="T105" s="67" t="s">
        <v>55</v>
      </c>
      <c r="U105" s="68" t="s">
        <v>597</v>
      </c>
      <c r="V105" s="68" t="s">
        <v>595</v>
      </c>
      <c r="W105" s="67"/>
      <c r="X105" s="66" t="s">
        <v>471</v>
      </c>
      <c r="Y105" s="68" t="s">
        <v>280</v>
      </c>
      <c r="Z105" s="68" t="str">
        <f t="shared" si="2"/>
        <v xml:space="preserve">Trần Thị Bảo </v>
      </c>
      <c r="AA105" s="78" t="s">
        <v>383</v>
      </c>
      <c r="AB105" s="67"/>
      <c r="AC105" s="67"/>
      <c r="AD105" s="67"/>
    </row>
    <row r="106" spans="1:30" s="25" customFormat="1" ht="53.25" customHeight="1" x14ac:dyDescent="0.25">
      <c r="A106" s="65" t="s">
        <v>473</v>
      </c>
      <c r="B106" s="65" t="s">
        <v>121</v>
      </c>
      <c r="C106" s="78" t="s">
        <v>185</v>
      </c>
      <c r="D106" s="66" t="s">
        <v>112</v>
      </c>
      <c r="E106" s="71" t="s">
        <v>38</v>
      </c>
      <c r="F106" s="67" t="s">
        <v>73</v>
      </c>
      <c r="G106" s="68" t="s">
        <v>113</v>
      </c>
      <c r="H106" s="66" t="s">
        <v>114</v>
      </c>
      <c r="I106" s="67" t="s">
        <v>39</v>
      </c>
      <c r="J106" s="81" t="s">
        <v>115</v>
      </c>
      <c r="K106" s="81" t="s">
        <v>115</v>
      </c>
      <c r="L106" s="68" t="s">
        <v>116</v>
      </c>
      <c r="M106" s="68" t="s">
        <v>58</v>
      </c>
      <c r="N106" s="67" t="s">
        <v>117</v>
      </c>
      <c r="O106" s="68" t="s">
        <v>598</v>
      </c>
      <c r="P106" s="67" t="s">
        <v>514</v>
      </c>
      <c r="Q106" s="67"/>
      <c r="R106" s="67"/>
      <c r="S106" s="67"/>
      <c r="T106" s="67"/>
      <c r="U106" s="67"/>
      <c r="V106" s="67"/>
      <c r="W106" s="67" t="s">
        <v>158</v>
      </c>
      <c r="X106" s="68" t="s">
        <v>41</v>
      </c>
      <c r="Y106" s="68" t="s">
        <v>42</v>
      </c>
      <c r="Z106" s="68" t="str">
        <f t="shared" si="2"/>
        <v xml:space="preserve">Trần Huỳnh Tuyết </v>
      </c>
      <c r="AA106" s="78" t="s">
        <v>494</v>
      </c>
      <c r="AB106" s="67"/>
      <c r="AC106" s="67"/>
      <c r="AD106" s="67"/>
    </row>
    <row r="107" spans="1:30" s="25" customFormat="1" ht="75.75" customHeight="1" x14ac:dyDescent="0.25">
      <c r="A107" s="65" t="s">
        <v>474</v>
      </c>
      <c r="B107" s="65" t="s">
        <v>124</v>
      </c>
      <c r="C107" s="78" t="s">
        <v>218</v>
      </c>
      <c r="D107" s="81" t="s">
        <v>287</v>
      </c>
      <c r="E107" s="71" t="s">
        <v>38</v>
      </c>
      <c r="F107" s="67" t="s">
        <v>288</v>
      </c>
      <c r="G107" s="68" t="s">
        <v>448</v>
      </c>
      <c r="H107" s="66" t="s">
        <v>452</v>
      </c>
      <c r="I107" s="67" t="s">
        <v>289</v>
      </c>
      <c r="J107" s="66" t="s">
        <v>290</v>
      </c>
      <c r="K107" s="66" t="s">
        <v>467</v>
      </c>
      <c r="L107" s="68" t="s">
        <v>291</v>
      </c>
      <c r="M107" s="68" t="s">
        <v>125</v>
      </c>
      <c r="N107" s="67" t="s">
        <v>600</v>
      </c>
      <c r="O107" s="68" t="s">
        <v>525</v>
      </c>
      <c r="P107" s="67" t="s">
        <v>514</v>
      </c>
      <c r="Q107" s="67" t="s">
        <v>491</v>
      </c>
      <c r="R107" s="68" t="s">
        <v>601</v>
      </c>
      <c r="S107" s="67" t="s">
        <v>516</v>
      </c>
      <c r="T107" s="67"/>
      <c r="U107" s="67"/>
      <c r="V107" s="67"/>
      <c r="W107" s="67" t="s">
        <v>158</v>
      </c>
      <c r="X107" s="66" t="s">
        <v>272</v>
      </c>
      <c r="Y107" s="68" t="s">
        <v>273</v>
      </c>
      <c r="Z107" s="68" t="str">
        <f t="shared" si="2"/>
        <v xml:space="preserve">Lê Thị Yến </v>
      </c>
      <c r="AA107" s="78" t="s">
        <v>286</v>
      </c>
      <c r="AB107" s="67"/>
      <c r="AC107" s="67"/>
      <c r="AD107" s="67"/>
    </row>
    <row r="108" spans="1:30" s="25" customFormat="1" ht="44.25" customHeight="1" x14ac:dyDescent="0.25">
      <c r="A108" s="65" t="s">
        <v>475</v>
      </c>
      <c r="B108" s="65" t="s">
        <v>126</v>
      </c>
      <c r="C108" s="78" t="s">
        <v>1561</v>
      </c>
      <c r="D108" s="66" t="s">
        <v>1562</v>
      </c>
      <c r="E108" s="122" t="s">
        <v>43</v>
      </c>
      <c r="F108" s="67" t="s">
        <v>891</v>
      </c>
      <c r="G108" s="68" t="s">
        <v>1563</v>
      </c>
      <c r="H108" s="81"/>
      <c r="I108" s="67"/>
      <c r="J108" s="67"/>
      <c r="K108" s="67" t="s">
        <v>1564</v>
      </c>
      <c r="L108" s="68" t="s">
        <v>1565</v>
      </c>
      <c r="M108" s="68" t="s">
        <v>58</v>
      </c>
      <c r="N108" s="67" t="s">
        <v>1566</v>
      </c>
      <c r="O108" s="68" t="s">
        <v>542</v>
      </c>
      <c r="P108" s="67" t="s">
        <v>586</v>
      </c>
      <c r="Q108" s="67" t="s">
        <v>60</v>
      </c>
      <c r="R108" s="68" t="s">
        <v>1567</v>
      </c>
      <c r="S108" s="67" t="s">
        <v>526</v>
      </c>
      <c r="T108" s="67" t="s">
        <v>45</v>
      </c>
      <c r="U108" s="68" t="s">
        <v>1568</v>
      </c>
      <c r="V108" s="67" t="s">
        <v>586</v>
      </c>
      <c r="W108" s="67" t="s">
        <v>712</v>
      </c>
      <c r="X108" s="68" t="s">
        <v>41</v>
      </c>
      <c r="Y108" s="68" t="s">
        <v>1569</v>
      </c>
      <c r="Z108" s="68" t="str">
        <f t="shared" si="2"/>
        <v xml:space="preserve">Nguyễn Tấn </v>
      </c>
      <c r="AA108" s="78" t="s">
        <v>1570</v>
      </c>
      <c r="AB108" s="67"/>
      <c r="AC108" s="67"/>
      <c r="AD108" s="67"/>
    </row>
    <row r="109" spans="1:30" s="69" customFormat="1" ht="44.25" customHeight="1" x14ac:dyDescent="0.25">
      <c r="A109" s="65" t="s">
        <v>476</v>
      </c>
      <c r="B109" s="65" t="s">
        <v>127</v>
      </c>
      <c r="C109" s="78" t="s">
        <v>184</v>
      </c>
      <c r="D109" s="66">
        <v>34135</v>
      </c>
      <c r="E109" s="122" t="s">
        <v>43</v>
      </c>
      <c r="F109" s="67" t="s">
        <v>52</v>
      </c>
      <c r="G109" s="68" t="s">
        <v>164</v>
      </c>
      <c r="H109" s="81">
        <v>39684</v>
      </c>
      <c r="I109" s="67" t="s">
        <v>57</v>
      </c>
      <c r="J109" s="67" t="s">
        <v>101</v>
      </c>
      <c r="K109" s="67" t="s">
        <v>101</v>
      </c>
      <c r="L109" s="68" t="s">
        <v>102</v>
      </c>
      <c r="M109" s="68" t="s">
        <v>58</v>
      </c>
      <c r="N109" s="67" t="s">
        <v>94</v>
      </c>
      <c r="O109" s="68" t="s">
        <v>678</v>
      </c>
      <c r="P109" s="67" t="s">
        <v>679</v>
      </c>
      <c r="Q109" s="67" t="s">
        <v>60</v>
      </c>
      <c r="R109" s="68" t="s">
        <v>680</v>
      </c>
      <c r="S109" s="67" t="s">
        <v>526</v>
      </c>
      <c r="T109" s="67" t="s">
        <v>55</v>
      </c>
      <c r="U109" s="68" t="s">
        <v>681</v>
      </c>
      <c r="V109" s="67" t="s">
        <v>526</v>
      </c>
      <c r="W109" s="67" t="s">
        <v>232</v>
      </c>
      <c r="X109" s="68" t="s">
        <v>103</v>
      </c>
      <c r="Y109" s="68" t="s">
        <v>104</v>
      </c>
      <c r="Z109" s="68" t="str">
        <f t="shared" si="2"/>
        <v xml:space="preserve">Bùi Đức </v>
      </c>
      <c r="AA109" s="78" t="s">
        <v>504</v>
      </c>
      <c r="AB109" s="67"/>
      <c r="AC109" s="67"/>
      <c r="AD109" s="67"/>
    </row>
    <row r="110" spans="1:30" s="25" customFormat="1" ht="44.25" customHeight="1" x14ac:dyDescent="0.25">
      <c r="A110" s="65" t="s">
        <v>477</v>
      </c>
      <c r="B110" s="65" t="s">
        <v>128</v>
      </c>
      <c r="C110" s="78" t="s">
        <v>191</v>
      </c>
      <c r="D110" s="66" t="s">
        <v>65</v>
      </c>
      <c r="E110" s="122" t="s">
        <v>43</v>
      </c>
      <c r="F110" s="67" t="s">
        <v>66</v>
      </c>
      <c r="G110" s="68" t="s">
        <v>67</v>
      </c>
      <c r="H110" s="81"/>
      <c r="I110" s="67"/>
      <c r="J110" s="67"/>
      <c r="K110" s="67" t="s">
        <v>68</v>
      </c>
      <c r="L110" s="68" t="s">
        <v>69</v>
      </c>
      <c r="M110" s="68" t="s">
        <v>125</v>
      </c>
      <c r="N110" s="67" t="s">
        <v>70</v>
      </c>
      <c r="O110" s="68" t="s">
        <v>602</v>
      </c>
      <c r="P110" s="67" t="s">
        <v>513</v>
      </c>
      <c r="Q110" s="67" t="s">
        <v>55</v>
      </c>
      <c r="R110" s="68" t="s">
        <v>603</v>
      </c>
      <c r="S110" s="67" t="s">
        <v>528</v>
      </c>
      <c r="T110" s="67" t="s">
        <v>55</v>
      </c>
      <c r="U110" s="68" t="s">
        <v>604</v>
      </c>
      <c r="V110" s="67" t="s">
        <v>605</v>
      </c>
      <c r="W110" s="67" t="s">
        <v>158</v>
      </c>
      <c r="X110" s="68" t="s">
        <v>41</v>
      </c>
      <c r="Y110" s="68" t="s">
        <v>71</v>
      </c>
      <c r="Z110" s="68" t="str">
        <f t="shared" si="2"/>
        <v xml:space="preserve">Đinh Văn </v>
      </c>
      <c r="AA110" s="78" t="s">
        <v>497</v>
      </c>
      <c r="AB110" s="67"/>
      <c r="AC110" s="67"/>
      <c r="AD110" s="67"/>
    </row>
    <row r="111" spans="1:30" s="25" customFormat="1" ht="44.25" customHeight="1" x14ac:dyDescent="0.25">
      <c r="A111" s="65" t="s">
        <v>478</v>
      </c>
      <c r="B111" s="65" t="s">
        <v>129</v>
      </c>
      <c r="C111" s="78" t="s">
        <v>216</v>
      </c>
      <c r="D111" s="81" t="s">
        <v>221</v>
      </c>
      <c r="E111" s="122" t="s">
        <v>43</v>
      </c>
      <c r="F111" s="67" t="s">
        <v>66</v>
      </c>
      <c r="G111" s="68" t="s">
        <v>460</v>
      </c>
      <c r="H111" s="81" t="s">
        <v>326</v>
      </c>
      <c r="I111" s="67" t="s">
        <v>327</v>
      </c>
      <c r="J111" s="66" t="s">
        <v>328</v>
      </c>
      <c r="K111" s="66" t="s">
        <v>466</v>
      </c>
      <c r="L111" s="68" t="s">
        <v>223</v>
      </c>
      <c r="M111" s="68" t="s">
        <v>125</v>
      </c>
      <c r="N111" s="67" t="s">
        <v>203</v>
      </c>
      <c r="O111" s="68" t="s">
        <v>606</v>
      </c>
      <c r="P111" s="67" t="s">
        <v>607</v>
      </c>
      <c r="Q111" s="67" t="s">
        <v>55</v>
      </c>
      <c r="R111" s="68" t="s">
        <v>608</v>
      </c>
      <c r="S111" s="67" t="s">
        <v>610</v>
      </c>
      <c r="T111" s="67" t="s">
        <v>119</v>
      </c>
      <c r="U111" s="68" t="s">
        <v>609</v>
      </c>
      <c r="V111" s="67" t="s">
        <v>610</v>
      </c>
      <c r="W111" s="67" t="s">
        <v>158</v>
      </c>
      <c r="X111" s="66" t="s">
        <v>297</v>
      </c>
      <c r="Y111" s="68" t="s">
        <v>329</v>
      </c>
      <c r="Z111" s="68" t="str">
        <f t="shared" si="2"/>
        <v xml:space="preserve">Nguyễn Tiến </v>
      </c>
      <c r="AA111" s="78" t="s">
        <v>325</v>
      </c>
      <c r="AB111" s="67"/>
      <c r="AC111" s="67"/>
      <c r="AD111" s="67"/>
    </row>
    <row r="112" spans="1:30" s="25" customFormat="1" ht="70.5" customHeight="1" x14ac:dyDescent="0.25">
      <c r="A112" s="65" t="s">
        <v>479</v>
      </c>
      <c r="B112" s="65" t="s">
        <v>130</v>
      </c>
      <c r="C112" s="78" t="s">
        <v>205</v>
      </c>
      <c r="D112" s="66" t="s">
        <v>178</v>
      </c>
      <c r="E112" s="122" t="s">
        <v>43</v>
      </c>
      <c r="F112" s="67" t="s">
        <v>54</v>
      </c>
      <c r="G112" s="68" t="s">
        <v>611</v>
      </c>
      <c r="H112" s="66" t="s">
        <v>612</v>
      </c>
      <c r="I112" s="67"/>
      <c r="J112" s="67" t="s">
        <v>613</v>
      </c>
      <c r="K112" s="67" t="s">
        <v>614</v>
      </c>
      <c r="L112" s="68" t="s">
        <v>615</v>
      </c>
      <c r="M112" s="68" t="s">
        <v>58</v>
      </c>
      <c r="N112" s="68" t="s">
        <v>206</v>
      </c>
      <c r="O112" s="68" t="s">
        <v>616</v>
      </c>
      <c r="P112" s="68" t="s">
        <v>586</v>
      </c>
      <c r="Q112" s="67"/>
      <c r="R112" s="67"/>
      <c r="S112" s="67"/>
      <c r="T112" s="67"/>
      <c r="U112" s="67"/>
      <c r="V112" s="67"/>
      <c r="W112" s="67" t="s">
        <v>158</v>
      </c>
      <c r="X112" s="68"/>
      <c r="Y112" s="68"/>
      <c r="Z112" s="68" t="str">
        <f t="shared" si="2"/>
        <v xml:space="preserve">Nguyễn Văn </v>
      </c>
      <c r="AA112" s="78" t="s">
        <v>502</v>
      </c>
      <c r="AB112" s="67"/>
      <c r="AC112" s="67"/>
      <c r="AD112" s="67"/>
    </row>
    <row r="113" spans="1:228" s="25" customFormat="1" ht="50.25" customHeight="1" x14ac:dyDescent="0.25">
      <c r="A113" s="65" t="s">
        <v>480</v>
      </c>
      <c r="B113" s="65" t="s">
        <v>132</v>
      </c>
      <c r="C113" s="78" t="s">
        <v>179</v>
      </c>
      <c r="D113" s="66" t="s">
        <v>46</v>
      </c>
      <c r="E113" s="71" t="s">
        <v>38</v>
      </c>
      <c r="F113" s="67" t="s">
        <v>47</v>
      </c>
      <c r="G113" s="68" t="s">
        <v>163</v>
      </c>
      <c r="H113" s="81">
        <v>40261</v>
      </c>
      <c r="I113" s="67" t="s">
        <v>47</v>
      </c>
      <c r="J113" s="81" t="s">
        <v>48</v>
      </c>
      <c r="K113" s="81" t="s">
        <v>49</v>
      </c>
      <c r="L113" s="68" t="s">
        <v>50</v>
      </c>
      <c r="M113" s="68" t="s">
        <v>125</v>
      </c>
      <c r="N113" s="67" t="s">
        <v>196</v>
      </c>
      <c r="O113" s="68" t="s">
        <v>622</v>
      </c>
      <c r="P113" s="67" t="s">
        <v>550</v>
      </c>
      <c r="Q113" s="67" t="s">
        <v>55</v>
      </c>
      <c r="R113" s="68" t="s">
        <v>623</v>
      </c>
      <c r="S113" s="67" t="s">
        <v>624</v>
      </c>
      <c r="T113" s="67" t="s">
        <v>55</v>
      </c>
      <c r="U113" s="68" t="s">
        <v>623</v>
      </c>
      <c r="V113" s="67" t="s">
        <v>624</v>
      </c>
      <c r="W113" s="67" t="s">
        <v>158</v>
      </c>
      <c r="X113" s="68" t="s">
        <v>41</v>
      </c>
      <c r="Y113" s="68" t="s">
        <v>51</v>
      </c>
      <c r="Z113" s="68" t="str">
        <f t="shared" si="2"/>
        <v xml:space="preserve">Nguyễn Thị Thanh </v>
      </c>
      <c r="AA113" s="78" t="s">
        <v>353</v>
      </c>
      <c r="AB113" s="67"/>
      <c r="AC113" s="67"/>
      <c r="AD113" s="67"/>
    </row>
    <row r="114" spans="1:228" s="25" customFormat="1" ht="47.25" customHeight="1" x14ac:dyDescent="0.25">
      <c r="A114" s="65" t="s">
        <v>481</v>
      </c>
      <c r="B114" s="65" t="s">
        <v>133</v>
      </c>
      <c r="C114" s="78" t="s">
        <v>215</v>
      </c>
      <c r="D114" s="66" t="s">
        <v>354</v>
      </c>
      <c r="E114" s="71" t="s">
        <v>38</v>
      </c>
      <c r="F114" s="67" t="s">
        <v>63</v>
      </c>
      <c r="G114" s="68">
        <v>183477366</v>
      </c>
      <c r="H114" s="66" t="s">
        <v>355</v>
      </c>
      <c r="I114" s="67" t="s">
        <v>277</v>
      </c>
      <c r="J114" s="67" t="s">
        <v>356</v>
      </c>
      <c r="K114" s="67" t="s">
        <v>356</v>
      </c>
      <c r="L114" s="68" t="s">
        <v>357</v>
      </c>
      <c r="M114" s="68" t="s">
        <v>125</v>
      </c>
      <c r="N114" s="67" t="s">
        <v>203</v>
      </c>
      <c r="O114" s="68" t="s">
        <v>617</v>
      </c>
      <c r="P114" s="67" t="s">
        <v>618</v>
      </c>
      <c r="Q114" s="67" t="s">
        <v>60</v>
      </c>
      <c r="R114" s="68" t="s">
        <v>619</v>
      </c>
      <c r="S114" s="67" t="s">
        <v>618</v>
      </c>
      <c r="T114" s="67" t="s">
        <v>55</v>
      </c>
      <c r="U114" s="68" t="s">
        <v>620</v>
      </c>
      <c r="V114" s="67" t="s">
        <v>621</v>
      </c>
      <c r="W114" s="67" t="s">
        <v>158</v>
      </c>
      <c r="X114" s="66" t="s">
        <v>272</v>
      </c>
      <c r="Y114" s="68" t="s">
        <v>469</v>
      </c>
      <c r="Z114" s="68" t="str">
        <f t="shared" si="2"/>
        <v xml:space="preserve">Đường Thị </v>
      </c>
      <c r="AA114" s="78" t="s">
        <v>353</v>
      </c>
      <c r="AB114" s="67"/>
      <c r="AC114" s="67"/>
      <c r="AD114" s="67"/>
    </row>
    <row r="115" spans="1:228" s="25" customFormat="1" ht="42.75" customHeight="1" x14ac:dyDescent="0.25">
      <c r="A115" s="65" t="s">
        <v>482</v>
      </c>
      <c r="B115" s="65" t="s">
        <v>134</v>
      </c>
      <c r="C115" s="78" t="s">
        <v>220</v>
      </c>
      <c r="D115" s="66" t="s">
        <v>293</v>
      </c>
      <c r="E115" s="71" t="s">
        <v>43</v>
      </c>
      <c r="F115" s="67" t="s">
        <v>229</v>
      </c>
      <c r="G115" s="68" t="s">
        <v>230</v>
      </c>
      <c r="H115" s="66" t="s">
        <v>450</v>
      </c>
      <c r="I115" s="67" t="s">
        <v>269</v>
      </c>
      <c r="J115" s="67" t="s">
        <v>294</v>
      </c>
      <c r="K115" s="67" t="s">
        <v>294</v>
      </c>
      <c r="L115" s="68" t="s">
        <v>295</v>
      </c>
      <c r="M115" s="68" t="s">
        <v>125</v>
      </c>
      <c r="N115" s="67" t="s">
        <v>109</v>
      </c>
      <c r="O115" s="68" t="s">
        <v>625</v>
      </c>
      <c r="P115" s="67" t="s">
        <v>626</v>
      </c>
      <c r="Q115" s="67" t="s">
        <v>60</v>
      </c>
      <c r="R115" s="68" t="s">
        <v>627</v>
      </c>
      <c r="S115" s="67" t="s">
        <v>512</v>
      </c>
      <c r="T115" s="67"/>
      <c r="U115" s="67"/>
      <c r="V115" s="67"/>
      <c r="W115" s="67" t="s">
        <v>296</v>
      </c>
      <c r="X115" s="66" t="s">
        <v>297</v>
      </c>
      <c r="Y115" s="66" t="s">
        <v>396</v>
      </c>
      <c r="Z115" s="68" t="str">
        <f t="shared" si="2"/>
        <v xml:space="preserve">Trần Quang </v>
      </c>
      <c r="AA115" s="78" t="s">
        <v>292</v>
      </c>
      <c r="AB115" s="67"/>
      <c r="AC115" s="67"/>
      <c r="AD115" s="67"/>
    </row>
    <row r="116" spans="1:228" s="25" customFormat="1" ht="75.75" customHeight="1" x14ac:dyDescent="0.25">
      <c r="A116" s="65" t="s">
        <v>483</v>
      </c>
      <c r="B116" s="65" t="s">
        <v>135</v>
      </c>
      <c r="C116" s="78" t="s">
        <v>419</v>
      </c>
      <c r="D116" s="81" t="s">
        <v>365</v>
      </c>
      <c r="E116" s="122" t="s">
        <v>43</v>
      </c>
      <c r="F116" s="67" t="s">
        <v>39</v>
      </c>
      <c r="G116" s="68" t="s">
        <v>366</v>
      </c>
      <c r="H116" s="66" t="s">
        <v>457</v>
      </c>
      <c r="I116" s="67" t="s">
        <v>277</v>
      </c>
      <c r="J116" s="66" t="s">
        <v>367</v>
      </c>
      <c r="K116" s="66" t="s">
        <v>367</v>
      </c>
      <c r="L116" s="68">
        <v>938939221</v>
      </c>
      <c r="M116" s="68" t="s">
        <v>125</v>
      </c>
      <c r="N116" s="67" t="s">
        <v>203</v>
      </c>
      <c r="O116" s="68" t="s">
        <v>525</v>
      </c>
      <c r="P116" s="67" t="s">
        <v>514</v>
      </c>
      <c r="Q116" s="67" t="s">
        <v>491</v>
      </c>
      <c r="R116" s="68" t="s">
        <v>628</v>
      </c>
      <c r="S116" s="67" t="s">
        <v>516</v>
      </c>
      <c r="T116" s="67" t="s">
        <v>55</v>
      </c>
      <c r="U116" s="68" t="s">
        <v>629</v>
      </c>
      <c r="V116" s="67" t="s">
        <v>630</v>
      </c>
      <c r="W116" s="67" t="s">
        <v>158</v>
      </c>
      <c r="X116" s="66" t="s">
        <v>470</v>
      </c>
      <c r="Y116" s="68" t="s">
        <v>414</v>
      </c>
      <c r="Z116" s="68" t="str">
        <f t="shared" si="2"/>
        <v xml:space="preserve">Nguyễn Mai Trường </v>
      </c>
      <c r="AA116" s="78" t="s">
        <v>364</v>
      </c>
      <c r="AB116" s="67"/>
      <c r="AC116" s="67"/>
      <c r="AD116" s="67"/>
    </row>
    <row r="117" spans="1:228" s="25" customFormat="1" ht="75.75" customHeight="1" x14ac:dyDescent="0.25">
      <c r="A117" s="65" t="s">
        <v>484</v>
      </c>
      <c r="B117" s="65" t="s">
        <v>136</v>
      </c>
      <c r="C117" s="78" t="s">
        <v>175</v>
      </c>
      <c r="D117" s="81" t="s">
        <v>202</v>
      </c>
      <c r="E117" s="71" t="s">
        <v>38</v>
      </c>
      <c r="F117" s="67" t="s">
        <v>255</v>
      </c>
      <c r="G117" s="68">
        <v>230874096</v>
      </c>
      <c r="H117" s="81" t="s">
        <v>256</v>
      </c>
      <c r="I117" s="67" t="s">
        <v>257</v>
      </c>
      <c r="J117" s="66" t="s">
        <v>258</v>
      </c>
      <c r="K117" s="66" t="s">
        <v>397</v>
      </c>
      <c r="L117" s="68">
        <v>974345200</v>
      </c>
      <c r="M117" s="68" t="s">
        <v>125</v>
      </c>
      <c r="N117" s="67" t="s">
        <v>588</v>
      </c>
      <c r="O117" s="68" t="s">
        <v>549</v>
      </c>
      <c r="P117" s="67" t="s">
        <v>631</v>
      </c>
      <c r="Q117" s="67" t="s">
        <v>461</v>
      </c>
      <c r="R117" s="68" t="s">
        <v>632</v>
      </c>
      <c r="S117" s="67" t="s">
        <v>631</v>
      </c>
      <c r="T117" s="67" t="s">
        <v>55</v>
      </c>
      <c r="U117" s="68" t="s">
        <v>633</v>
      </c>
      <c r="V117" s="67" t="s">
        <v>541</v>
      </c>
      <c r="W117" s="67" t="s">
        <v>158</v>
      </c>
      <c r="X117" s="66" t="s">
        <v>245</v>
      </c>
      <c r="Y117" s="68" t="s">
        <v>398</v>
      </c>
      <c r="Z117" s="68" t="str">
        <f t="shared" si="2"/>
        <v xml:space="preserve">Hồ Thị Thanh </v>
      </c>
      <c r="AA117" s="78" t="s">
        <v>254</v>
      </c>
      <c r="AB117" s="67"/>
      <c r="AC117" s="67"/>
      <c r="AD117" s="67"/>
    </row>
    <row r="118" spans="1:228" s="25" customFormat="1" ht="70.5" customHeight="1" x14ac:dyDescent="0.25">
      <c r="A118" s="65" t="s">
        <v>485</v>
      </c>
      <c r="B118" s="65" t="s">
        <v>137</v>
      </c>
      <c r="C118" s="78" t="s">
        <v>219</v>
      </c>
      <c r="D118" s="66" t="s">
        <v>441</v>
      </c>
      <c r="E118" s="71" t="s">
        <v>38</v>
      </c>
      <c r="F118" s="67" t="s">
        <v>44</v>
      </c>
      <c r="G118" s="68" t="s">
        <v>227</v>
      </c>
      <c r="H118" s="81" t="s">
        <v>228</v>
      </c>
      <c r="I118" s="67" t="s">
        <v>236</v>
      </c>
      <c r="J118" s="67" t="s">
        <v>237</v>
      </c>
      <c r="K118" s="67" t="s">
        <v>237</v>
      </c>
      <c r="L118" s="68" t="s">
        <v>238</v>
      </c>
      <c r="M118" s="68" t="s">
        <v>125</v>
      </c>
      <c r="N118" s="67" t="s">
        <v>588</v>
      </c>
      <c r="O118" s="68" t="s">
        <v>634</v>
      </c>
      <c r="P118" s="67" t="s">
        <v>635</v>
      </c>
      <c r="Q118" s="67" t="s">
        <v>491</v>
      </c>
      <c r="R118" s="68" t="s">
        <v>636</v>
      </c>
      <c r="S118" s="67" t="s">
        <v>516</v>
      </c>
      <c r="T118" s="67" t="s">
        <v>131</v>
      </c>
      <c r="U118" s="68" t="s">
        <v>637</v>
      </c>
      <c r="V118" s="67" t="s">
        <v>541</v>
      </c>
      <c r="W118" s="67" t="s">
        <v>158</v>
      </c>
      <c r="X118" s="66" t="s">
        <v>240</v>
      </c>
      <c r="Y118" s="66" t="s">
        <v>233</v>
      </c>
      <c r="Z118" s="68" t="str">
        <f t="shared" si="2"/>
        <v xml:space="preserve">Phan Thị </v>
      </c>
      <c r="AA118" s="78" t="s">
        <v>235</v>
      </c>
      <c r="AB118" s="67"/>
      <c r="AC118" s="67"/>
      <c r="AD118" s="67"/>
    </row>
    <row r="119" spans="1:228" s="25" customFormat="1" ht="54" customHeight="1" x14ac:dyDescent="0.25">
      <c r="A119" s="65" t="s">
        <v>486</v>
      </c>
      <c r="B119" s="65" t="s">
        <v>138</v>
      </c>
      <c r="C119" s="78" t="s">
        <v>204</v>
      </c>
      <c r="D119" s="66" t="s">
        <v>177</v>
      </c>
      <c r="E119" s="122" t="s">
        <v>43</v>
      </c>
      <c r="F119" s="68" t="s">
        <v>642</v>
      </c>
      <c r="G119" s="68" t="s">
        <v>638</v>
      </c>
      <c r="H119" s="66" t="s">
        <v>639</v>
      </c>
      <c r="I119" s="67" t="s">
        <v>640</v>
      </c>
      <c r="J119" s="68" t="s">
        <v>641</v>
      </c>
      <c r="K119" s="67" t="s">
        <v>643</v>
      </c>
      <c r="L119" s="68"/>
      <c r="M119" s="68" t="s">
        <v>125</v>
      </c>
      <c r="N119" s="67" t="s">
        <v>203</v>
      </c>
      <c r="O119" s="68" t="s">
        <v>644</v>
      </c>
      <c r="P119" s="67" t="s">
        <v>513</v>
      </c>
      <c r="Q119" s="67" t="s">
        <v>55</v>
      </c>
      <c r="R119" s="68" t="s">
        <v>645</v>
      </c>
      <c r="S119" s="67" t="s">
        <v>646</v>
      </c>
      <c r="T119" s="67" t="s">
        <v>55</v>
      </c>
      <c r="U119" s="68" t="s">
        <v>647</v>
      </c>
      <c r="V119" s="67" t="s">
        <v>621</v>
      </c>
      <c r="W119" s="67" t="s">
        <v>232</v>
      </c>
      <c r="X119" s="68"/>
      <c r="Y119" s="68"/>
      <c r="Z119" s="68" t="str">
        <f t="shared" si="2"/>
        <v xml:space="preserve">Phan Cảnh </v>
      </c>
      <c r="AA119" s="78" t="s">
        <v>501</v>
      </c>
      <c r="AB119" s="67"/>
      <c r="AC119" s="67"/>
      <c r="AD119" s="67"/>
    </row>
    <row r="120" spans="1:228" s="25" customFormat="1" ht="54" customHeight="1" x14ac:dyDescent="0.25">
      <c r="A120" s="65" t="s">
        <v>487</v>
      </c>
      <c r="B120" s="65" t="s">
        <v>139</v>
      </c>
      <c r="C120" s="78" t="s">
        <v>187</v>
      </c>
      <c r="D120" s="81">
        <v>32244</v>
      </c>
      <c r="E120" s="122" t="s">
        <v>43</v>
      </c>
      <c r="F120" s="67" t="s">
        <v>282</v>
      </c>
      <c r="G120" s="68" t="s">
        <v>165</v>
      </c>
      <c r="H120" s="81" t="s">
        <v>283</v>
      </c>
      <c r="I120" s="67" t="s">
        <v>277</v>
      </c>
      <c r="J120" s="66" t="s">
        <v>284</v>
      </c>
      <c r="K120" s="66" t="s">
        <v>284</v>
      </c>
      <c r="L120" s="68" t="s">
        <v>157</v>
      </c>
      <c r="M120" s="68" t="s">
        <v>125</v>
      </c>
      <c r="N120" s="67" t="s">
        <v>40</v>
      </c>
      <c r="O120" s="68" t="s">
        <v>648</v>
      </c>
      <c r="P120" s="67" t="s">
        <v>649</v>
      </c>
      <c r="Q120" s="67" t="s">
        <v>55</v>
      </c>
      <c r="R120" s="68" t="s">
        <v>650</v>
      </c>
      <c r="S120" s="67" t="s">
        <v>516</v>
      </c>
      <c r="T120" s="63" t="s">
        <v>45</v>
      </c>
      <c r="U120" s="64" t="s">
        <v>1571</v>
      </c>
      <c r="V120" s="63" t="s">
        <v>1572</v>
      </c>
      <c r="W120" s="67" t="s">
        <v>158</v>
      </c>
      <c r="X120" s="66" t="s">
        <v>285</v>
      </c>
      <c r="Y120" s="68" t="s">
        <v>253</v>
      </c>
      <c r="Z120" s="68" t="str">
        <f t="shared" si="2"/>
        <v xml:space="preserve">Phan Thanh </v>
      </c>
      <c r="AA120" s="78" t="s">
        <v>281</v>
      </c>
      <c r="AB120" s="67"/>
      <c r="AC120" s="67"/>
      <c r="AD120" s="67"/>
    </row>
    <row r="121" spans="1:228" s="25" customFormat="1" ht="80.25" customHeight="1" x14ac:dyDescent="0.25">
      <c r="A121" s="65" t="s">
        <v>488</v>
      </c>
      <c r="B121" s="65" t="s">
        <v>140</v>
      </c>
      <c r="C121" s="78" t="s">
        <v>176</v>
      </c>
      <c r="D121" s="66" t="s">
        <v>445</v>
      </c>
      <c r="E121" s="122" t="s">
        <v>43</v>
      </c>
      <c r="F121" s="67" t="s">
        <v>170</v>
      </c>
      <c r="G121" s="68" t="s">
        <v>345</v>
      </c>
      <c r="H121" s="81" t="s">
        <v>346</v>
      </c>
      <c r="I121" s="67" t="s">
        <v>277</v>
      </c>
      <c r="J121" s="66" t="s">
        <v>347</v>
      </c>
      <c r="K121" s="66" t="s">
        <v>347</v>
      </c>
      <c r="L121" s="68" t="s">
        <v>348</v>
      </c>
      <c r="M121" s="68" t="s">
        <v>58</v>
      </c>
      <c r="N121" s="68" t="s">
        <v>685</v>
      </c>
      <c r="O121" s="68" t="s">
        <v>653</v>
      </c>
      <c r="P121" s="68" t="s">
        <v>655</v>
      </c>
      <c r="Q121" s="67"/>
      <c r="R121" s="67"/>
      <c r="S121" s="67"/>
      <c r="T121" s="67" t="s">
        <v>45</v>
      </c>
      <c r="U121" s="68" t="s">
        <v>654</v>
      </c>
      <c r="V121" s="67" t="s">
        <v>656</v>
      </c>
      <c r="W121" s="67" t="s">
        <v>232</v>
      </c>
      <c r="X121" s="66" t="s">
        <v>272</v>
      </c>
      <c r="Y121" s="68" t="s">
        <v>411</v>
      </c>
      <c r="Z121" s="68" t="str">
        <f t="shared" si="2"/>
        <v xml:space="preserve">Nguyễn Hoàng </v>
      </c>
      <c r="AA121" s="78" t="s">
        <v>330</v>
      </c>
      <c r="AB121" s="67"/>
      <c r="AC121" s="67"/>
      <c r="AD121" s="67"/>
    </row>
    <row r="122" spans="1:228" s="72" customFormat="1" ht="54" customHeight="1" x14ac:dyDescent="0.25">
      <c r="A122" s="65" t="s">
        <v>489</v>
      </c>
      <c r="B122" s="65" t="s">
        <v>141</v>
      </c>
      <c r="C122" s="78" t="s">
        <v>217</v>
      </c>
      <c r="D122" s="81" t="s">
        <v>222</v>
      </c>
      <c r="E122" s="122" t="s">
        <v>43</v>
      </c>
      <c r="F122" s="67" t="s">
        <v>80</v>
      </c>
      <c r="G122" s="68">
        <v>264245072</v>
      </c>
      <c r="H122" s="66" t="s">
        <v>454</v>
      </c>
      <c r="I122" s="67" t="s">
        <v>406</v>
      </c>
      <c r="J122" s="66" t="s">
        <v>407</v>
      </c>
      <c r="K122" s="66" t="s">
        <v>468</v>
      </c>
      <c r="L122" s="68" t="s">
        <v>408</v>
      </c>
      <c r="M122" s="68" t="s">
        <v>125</v>
      </c>
      <c r="N122" s="67" t="s">
        <v>88</v>
      </c>
      <c r="O122" s="68" t="s">
        <v>571</v>
      </c>
      <c r="P122" s="67" t="s">
        <v>526</v>
      </c>
      <c r="Q122" s="67" t="s">
        <v>55</v>
      </c>
      <c r="R122" s="68" t="s">
        <v>657</v>
      </c>
      <c r="S122" s="67" t="s">
        <v>658</v>
      </c>
      <c r="T122" s="67" t="s">
        <v>55</v>
      </c>
      <c r="U122" s="68" t="s">
        <v>657</v>
      </c>
      <c r="V122" s="67" t="s">
        <v>658</v>
      </c>
      <c r="W122" s="67" t="s">
        <v>158</v>
      </c>
      <c r="X122" s="66" t="s">
        <v>409</v>
      </c>
      <c r="Y122" s="68" t="s">
        <v>410</v>
      </c>
      <c r="Z122" s="68" t="str">
        <f t="shared" si="2"/>
        <v xml:space="preserve">Hàm Hữu </v>
      </c>
      <c r="AA122" s="78" t="s">
        <v>405</v>
      </c>
      <c r="AB122" s="67"/>
      <c r="AC122" s="67"/>
      <c r="AD122" s="67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25"/>
      <c r="AZ122" s="25"/>
      <c r="BA122" s="25"/>
      <c r="BB122" s="25"/>
      <c r="BC122" s="25"/>
      <c r="BD122" s="25"/>
      <c r="BE122" s="25"/>
      <c r="BF122" s="25"/>
      <c r="BG122" s="25"/>
      <c r="BH122" s="25"/>
      <c r="BI122" s="25"/>
      <c r="BJ122" s="25"/>
      <c r="BK122" s="25"/>
      <c r="BL122" s="25"/>
      <c r="BM122" s="25"/>
      <c r="BN122" s="25"/>
      <c r="BO122" s="25"/>
      <c r="BP122" s="25"/>
      <c r="BQ122" s="25"/>
      <c r="BR122" s="25"/>
      <c r="BS122" s="25"/>
      <c r="BT122" s="25"/>
      <c r="BU122" s="25"/>
      <c r="BV122" s="25"/>
      <c r="BW122" s="25"/>
      <c r="BX122" s="25"/>
      <c r="BY122" s="25"/>
      <c r="BZ122" s="25"/>
      <c r="CA122" s="25"/>
      <c r="CB122" s="25"/>
      <c r="CC122" s="25"/>
      <c r="CD122" s="25"/>
      <c r="CE122" s="25"/>
      <c r="CF122" s="25"/>
      <c r="CG122" s="25"/>
      <c r="CH122" s="25"/>
      <c r="CI122" s="25"/>
      <c r="CJ122" s="25"/>
      <c r="CK122" s="25"/>
      <c r="CL122" s="25"/>
      <c r="CM122" s="25"/>
      <c r="CN122" s="25"/>
      <c r="CO122" s="25"/>
      <c r="CP122" s="25"/>
      <c r="CQ122" s="25"/>
      <c r="CR122" s="25"/>
      <c r="CS122" s="25"/>
      <c r="CT122" s="25"/>
      <c r="CU122" s="25"/>
      <c r="CV122" s="25"/>
      <c r="CW122" s="25"/>
      <c r="CX122" s="25"/>
      <c r="CY122" s="25"/>
      <c r="CZ122" s="25"/>
      <c r="DA122" s="25"/>
      <c r="DB122" s="25"/>
      <c r="DC122" s="25"/>
      <c r="DD122" s="25"/>
      <c r="DE122" s="25"/>
      <c r="DF122" s="25"/>
      <c r="DG122" s="25"/>
      <c r="DH122" s="25"/>
      <c r="DI122" s="25"/>
      <c r="DJ122" s="25"/>
      <c r="DK122" s="25"/>
      <c r="DL122" s="25"/>
      <c r="DM122" s="25"/>
      <c r="DN122" s="25"/>
      <c r="DO122" s="25"/>
      <c r="DP122" s="25"/>
      <c r="DQ122" s="25"/>
      <c r="DR122" s="25"/>
      <c r="DS122" s="25"/>
      <c r="DT122" s="25"/>
      <c r="DU122" s="25"/>
      <c r="DV122" s="25"/>
      <c r="DW122" s="25"/>
      <c r="DX122" s="25"/>
      <c r="DY122" s="25"/>
      <c r="DZ122" s="25"/>
      <c r="EA122" s="25"/>
      <c r="EB122" s="25"/>
      <c r="EC122" s="25"/>
      <c r="ED122" s="25"/>
      <c r="EE122" s="25"/>
      <c r="EF122" s="25"/>
      <c r="EG122" s="25"/>
      <c r="EH122" s="25"/>
      <c r="EI122" s="25"/>
      <c r="EJ122" s="25"/>
      <c r="EK122" s="25"/>
      <c r="EL122" s="25"/>
      <c r="EM122" s="25"/>
      <c r="EN122" s="25"/>
      <c r="EO122" s="25"/>
      <c r="EP122" s="25"/>
      <c r="EQ122" s="25"/>
      <c r="ER122" s="25"/>
      <c r="ES122" s="25"/>
      <c r="ET122" s="25"/>
      <c r="EU122" s="25"/>
      <c r="EV122" s="25"/>
      <c r="EW122" s="25"/>
      <c r="EX122" s="25"/>
      <c r="EY122" s="25"/>
      <c r="EZ122" s="25"/>
      <c r="FA122" s="25"/>
      <c r="FB122" s="25"/>
      <c r="FC122" s="25"/>
      <c r="FD122" s="25"/>
      <c r="FE122" s="25"/>
      <c r="FF122" s="25"/>
      <c r="FG122" s="25"/>
      <c r="FH122" s="25"/>
      <c r="FI122" s="25"/>
      <c r="FJ122" s="25"/>
      <c r="FK122" s="25"/>
      <c r="FL122" s="25"/>
      <c r="FM122" s="25"/>
      <c r="FN122" s="25"/>
      <c r="FO122" s="25"/>
      <c r="FP122" s="25"/>
      <c r="FQ122" s="25"/>
      <c r="FR122" s="25"/>
      <c r="FS122" s="25"/>
      <c r="FT122" s="25"/>
      <c r="FU122" s="25"/>
      <c r="FV122" s="25"/>
      <c r="FW122" s="25"/>
      <c r="FX122" s="25"/>
      <c r="FY122" s="25"/>
      <c r="FZ122" s="25"/>
      <c r="GA122" s="25"/>
      <c r="GB122" s="25"/>
      <c r="GC122" s="25"/>
      <c r="GD122" s="25"/>
      <c r="GE122" s="25"/>
      <c r="GF122" s="25"/>
      <c r="GG122" s="25"/>
      <c r="GH122" s="25"/>
      <c r="GI122" s="25"/>
      <c r="GJ122" s="25"/>
      <c r="GK122" s="25"/>
      <c r="GL122" s="25"/>
      <c r="GM122" s="25"/>
      <c r="GN122" s="25"/>
      <c r="GO122" s="25"/>
      <c r="GP122" s="25"/>
      <c r="GQ122" s="25"/>
      <c r="GR122" s="25"/>
      <c r="GS122" s="25"/>
      <c r="GT122" s="25"/>
      <c r="GU122" s="25"/>
      <c r="GV122" s="25"/>
      <c r="GW122" s="25"/>
      <c r="GX122" s="25"/>
      <c r="GY122" s="25"/>
      <c r="GZ122" s="25"/>
      <c r="HA122" s="25"/>
      <c r="HB122" s="25"/>
      <c r="HC122" s="25"/>
      <c r="HD122" s="25"/>
      <c r="HE122" s="25"/>
      <c r="HF122" s="25"/>
      <c r="HG122" s="25"/>
      <c r="HH122" s="25"/>
      <c r="HI122" s="25"/>
      <c r="HJ122" s="25"/>
      <c r="HK122" s="25"/>
      <c r="HL122" s="25"/>
      <c r="HM122" s="25"/>
      <c r="HN122" s="25"/>
      <c r="HO122" s="25"/>
      <c r="HP122" s="25"/>
      <c r="HQ122" s="25"/>
      <c r="HR122" s="25"/>
      <c r="HS122" s="25"/>
      <c r="HT122" s="25"/>
    </row>
    <row r="123" spans="1:228" s="25" customFormat="1" ht="54" customHeight="1" x14ac:dyDescent="0.25">
      <c r="A123" s="65" t="s">
        <v>1573</v>
      </c>
      <c r="B123" s="65" t="s">
        <v>142</v>
      </c>
      <c r="C123" s="78" t="s">
        <v>189</v>
      </c>
      <c r="D123" s="66" t="s">
        <v>442</v>
      </c>
      <c r="E123" s="71" t="s">
        <v>38</v>
      </c>
      <c r="F123" s="67" t="s">
        <v>59</v>
      </c>
      <c r="G123" s="68">
        <v>215340580</v>
      </c>
      <c r="H123" s="66" t="s">
        <v>449</v>
      </c>
      <c r="I123" s="67" t="s">
        <v>242</v>
      </c>
      <c r="J123" s="67" t="s">
        <v>243</v>
      </c>
      <c r="K123" s="67" t="s">
        <v>243</v>
      </c>
      <c r="L123" s="68" t="s">
        <v>244</v>
      </c>
      <c r="M123" s="68" t="s">
        <v>125</v>
      </c>
      <c r="N123" s="67" t="s">
        <v>588</v>
      </c>
      <c r="O123" s="68" t="s">
        <v>554</v>
      </c>
      <c r="P123" s="67" t="s">
        <v>550</v>
      </c>
      <c r="Q123" s="67" t="s">
        <v>60</v>
      </c>
      <c r="R123" s="68" t="s">
        <v>659</v>
      </c>
      <c r="S123" s="67" t="s">
        <v>550</v>
      </c>
      <c r="T123" s="67" t="s">
        <v>55</v>
      </c>
      <c r="U123" s="68" t="s">
        <v>660</v>
      </c>
      <c r="V123" s="67" t="s">
        <v>661</v>
      </c>
      <c r="W123" s="67" t="s">
        <v>158</v>
      </c>
      <c r="X123" s="66" t="s">
        <v>245</v>
      </c>
      <c r="Y123" s="66" t="s">
        <v>246</v>
      </c>
      <c r="Z123" s="68" t="str">
        <f t="shared" si="2"/>
        <v xml:space="preserve">Bùi Thị Ngọc </v>
      </c>
      <c r="AA123" s="78" t="s">
        <v>241</v>
      </c>
      <c r="AB123" s="67" t="s">
        <v>61</v>
      </c>
      <c r="AC123" s="67" t="s">
        <v>663</v>
      </c>
      <c r="AD123" s="68" t="s">
        <v>662</v>
      </c>
      <c r="AE123" s="69"/>
      <c r="AF123" s="69"/>
      <c r="AG123" s="69"/>
      <c r="AH123" s="69"/>
      <c r="AI123" s="69"/>
      <c r="AJ123" s="69"/>
      <c r="AK123" s="69"/>
      <c r="AL123" s="69"/>
      <c r="AM123" s="69"/>
      <c r="AN123" s="69"/>
      <c r="AO123" s="69"/>
      <c r="AP123" s="69"/>
      <c r="AQ123" s="69"/>
      <c r="AR123" s="69"/>
      <c r="AS123" s="69"/>
      <c r="AT123" s="69"/>
      <c r="AU123" s="69"/>
      <c r="AV123" s="69"/>
      <c r="AW123" s="69"/>
      <c r="AX123" s="69"/>
      <c r="AY123" s="69"/>
      <c r="AZ123" s="69"/>
      <c r="BA123" s="69"/>
      <c r="BB123" s="69"/>
      <c r="BC123" s="69"/>
      <c r="BD123" s="69"/>
      <c r="BE123" s="69"/>
      <c r="BF123" s="69"/>
      <c r="BG123" s="69"/>
      <c r="BH123" s="69"/>
      <c r="BI123" s="69"/>
      <c r="BJ123" s="69"/>
      <c r="BK123" s="69"/>
      <c r="BL123" s="69"/>
      <c r="BM123" s="69"/>
      <c r="BN123" s="69"/>
      <c r="BO123" s="69"/>
      <c r="BP123" s="69"/>
      <c r="BQ123" s="69"/>
      <c r="BR123" s="69"/>
      <c r="BS123" s="69"/>
      <c r="BT123" s="69"/>
      <c r="BU123" s="69"/>
      <c r="BV123" s="69"/>
      <c r="BW123" s="69"/>
      <c r="BX123" s="69"/>
      <c r="BY123" s="69"/>
      <c r="BZ123" s="69"/>
      <c r="CA123" s="69"/>
      <c r="CB123" s="69"/>
      <c r="CC123" s="69"/>
      <c r="CD123" s="69"/>
      <c r="CE123" s="69"/>
      <c r="CF123" s="69"/>
      <c r="CG123" s="69"/>
      <c r="CH123" s="69"/>
      <c r="CI123" s="69"/>
      <c r="CJ123" s="69"/>
      <c r="CK123" s="69"/>
      <c r="CL123" s="69"/>
      <c r="CM123" s="69"/>
      <c r="CN123" s="69"/>
      <c r="CO123" s="69"/>
      <c r="CP123" s="69"/>
      <c r="CQ123" s="69"/>
      <c r="CR123" s="69"/>
      <c r="CS123" s="69"/>
      <c r="CT123" s="69"/>
      <c r="CU123" s="69"/>
      <c r="CV123" s="69"/>
      <c r="CW123" s="69"/>
      <c r="CX123" s="69"/>
      <c r="CY123" s="69"/>
      <c r="CZ123" s="69"/>
      <c r="DA123" s="69"/>
      <c r="DB123" s="69"/>
      <c r="DC123" s="69"/>
      <c r="DD123" s="69"/>
      <c r="DE123" s="69"/>
      <c r="DF123" s="69"/>
      <c r="DG123" s="69"/>
      <c r="DH123" s="69"/>
      <c r="DI123" s="69"/>
      <c r="DJ123" s="69"/>
      <c r="DK123" s="69"/>
      <c r="DL123" s="69"/>
      <c r="DM123" s="69"/>
      <c r="DN123" s="69"/>
      <c r="DO123" s="69"/>
      <c r="DP123" s="69"/>
      <c r="DQ123" s="69"/>
      <c r="DR123" s="69"/>
      <c r="DS123" s="69"/>
      <c r="DT123" s="69"/>
      <c r="DU123" s="69"/>
      <c r="DV123" s="69"/>
      <c r="DW123" s="69"/>
      <c r="DX123" s="69"/>
      <c r="DY123" s="69"/>
      <c r="DZ123" s="69"/>
      <c r="EA123" s="69"/>
      <c r="EB123" s="69"/>
      <c r="EC123" s="69"/>
      <c r="ED123" s="69"/>
      <c r="EE123" s="69"/>
      <c r="EF123" s="69"/>
      <c r="EG123" s="69"/>
      <c r="EH123" s="69"/>
      <c r="EI123" s="69"/>
      <c r="EJ123" s="69"/>
      <c r="EK123" s="69"/>
      <c r="EL123" s="69"/>
      <c r="EM123" s="69"/>
      <c r="EN123" s="69"/>
      <c r="EO123" s="69"/>
      <c r="EP123" s="69"/>
      <c r="EQ123" s="69"/>
      <c r="ER123" s="69"/>
      <c r="ES123" s="69"/>
      <c r="ET123" s="69"/>
      <c r="EU123" s="69"/>
      <c r="EV123" s="69"/>
      <c r="EW123" s="69"/>
      <c r="EX123" s="69"/>
      <c r="EY123" s="69"/>
      <c r="EZ123" s="69"/>
      <c r="FA123" s="69"/>
      <c r="FB123" s="69"/>
      <c r="FC123" s="69"/>
      <c r="FD123" s="69"/>
      <c r="FE123" s="69"/>
      <c r="FF123" s="69"/>
      <c r="FG123" s="69"/>
      <c r="FH123" s="69"/>
      <c r="FI123" s="69"/>
      <c r="FJ123" s="69"/>
      <c r="FK123" s="69"/>
      <c r="FL123" s="69"/>
      <c r="FM123" s="69"/>
      <c r="FN123" s="69"/>
      <c r="FO123" s="69"/>
      <c r="FP123" s="69"/>
      <c r="FQ123" s="69"/>
      <c r="FR123" s="69"/>
      <c r="FS123" s="69"/>
      <c r="FT123" s="69"/>
      <c r="FU123" s="69"/>
      <c r="FV123" s="69"/>
      <c r="FW123" s="69"/>
      <c r="FX123" s="69"/>
      <c r="FY123" s="69"/>
      <c r="FZ123" s="69"/>
      <c r="GA123" s="69"/>
      <c r="GB123" s="69"/>
      <c r="GC123" s="69"/>
      <c r="GD123" s="69"/>
      <c r="GE123" s="69"/>
      <c r="GF123" s="69"/>
      <c r="GG123" s="69"/>
      <c r="GH123" s="69"/>
      <c r="GI123" s="69"/>
      <c r="GJ123" s="69"/>
      <c r="GK123" s="69"/>
      <c r="GL123" s="69"/>
      <c r="GM123" s="69"/>
      <c r="GN123" s="69"/>
      <c r="GO123" s="69"/>
      <c r="GP123" s="69"/>
      <c r="GQ123" s="69"/>
      <c r="GR123" s="69"/>
      <c r="GS123" s="69"/>
      <c r="GT123" s="69"/>
      <c r="GU123" s="69"/>
      <c r="GV123" s="69"/>
      <c r="GW123" s="69"/>
      <c r="GX123" s="69"/>
      <c r="GY123" s="69"/>
      <c r="GZ123" s="69"/>
      <c r="HA123" s="69"/>
      <c r="HB123" s="69"/>
      <c r="HC123" s="69"/>
      <c r="HD123" s="69"/>
      <c r="HE123" s="69"/>
      <c r="HF123" s="69"/>
      <c r="HG123" s="69"/>
      <c r="HH123" s="69"/>
      <c r="HI123" s="69"/>
      <c r="HJ123" s="69"/>
      <c r="HK123" s="69"/>
      <c r="HL123" s="69"/>
      <c r="HM123" s="69"/>
      <c r="HN123" s="69"/>
      <c r="HO123" s="69"/>
      <c r="HP123" s="69"/>
      <c r="HQ123" s="69"/>
      <c r="HR123" s="69"/>
      <c r="HS123" s="69"/>
      <c r="HT123" s="69"/>
    </row>
    <row r="124" spans="1:228" s="25" customFormat="1" ht="54" customHeight="1" x14ac:dyDescent="0.25">
      <c r="A124" s="65" t="s">
        <v>1574</v>
      </c>
      <c r="B124" s="65" t="s">
        <v>144</v>
      </c>
      <c r="C124" s="78" t="s">
        <v>212</v>
      </c>
      <c r="D124" s="81" t="s">
        <v>211</v>
      </c>
      <c r="E124" s="122" t="s">
        <v>43</v>
      </c>
      <c r="F124" s="67" t="s">
        <v>108</v>
      </c>
      <c r="G124" s="68" t="s">
        <v>341</v>
      </c>
      <c r="H124" s="66" t="s">
        <v>455</v>
      </c>
      <c r="I124" s="67" t="s">
        <v>277</v>
      </c>
      <c r="J124" s="66" t="s">
        <v>342</v>
      </c>
      <c r="K124" s="66" t="s">
        <v>342</v>
      </c>
      <c r="L124" s="68" t="s">
        <v>343</v>
      </c>
      <c r="M124" s="68" t="s">
        <v>125</v>
      </c>
      <c r="N124" s="67" t="s">
        <v>203</v>
      </c>
      <c r="O124" s="68" t="s">
        <v>668</v>
      </c>
      <c r="P124" s="67" t="s">
        <v>526</v>
      </c>
      <c r="Q124" s="67" t="s">
        <v>55</v>
      </c>
      <c r="R124" s="68" t="s">
        <v>664</v>
      </c>
      <c r="S124" s="67" t="s">
        <v>665</v>
      </c>
      <c r="T124" s="67" t="s">
        <v>55</v>
      </c>
      <c r="U124" s="68" t="s">
        <v>666</v>
      </c>
      <c r="V124" s="67" t="s">
        <v>667</v>
      </c>
      <c r="W124" s="67" t="s">
        <v>158</v>
      </c>
      <c r="X124" s="66" t="s">
        <v>272</v>
      </c>
      <c r="Y124" s="68" t="s">
        <v>344</v>
      </c>
      <c r="Z124" s="68" t="str">
        <f t="shared" si="2"/>
        <v xml:space="preserve">Nguyễn Văn </v>
      </c>
      <c r="AA124" s="78" t="s">
        <v>339</v>
      </c>
      <c r="AB124" s="67"/>
      <c r="AC124" s="67"/>
      <c r="AD124" s="67"/>
    </row>
    <row r="125" spans="1:228" s="25" customFormat="1" ht="54" customHeight="1" x14ac:dyDescent="0.25">
      <c r="A125" s="65" t="s">
        <v>1575</v>
      </c>
      <c r="B125" s="65" t="s">
        <v>1248</v>
      </c>
      <c r="C125" s="78" t="s">
        <v>423</v>
      </c>
      <c r="D125" s="81" t="s">
        <v>372</v>
      </c>
      <c r="E125" s="71" t="s">
        <v>38</v>
      </c>
      <c r="F125" s="67" t="s">
        <v>145</v>
      </c>
      <c r="G125" s="68" t="s">
        <v>373</v>
      </c>
      <c r="H125" s="66" t="s">
        <v>458</v>
      </c>
      <c r="I125" s="67" t="s">
        <v>277</v>
      </c>
      <c r="J125" s="66" t="s">
        <v>374</v>
      </c>
      <c r="K125" s="66" t="s">
        <v>375</v>
      </c>
      <c r="L125" s="68" t="s">
        <v>417</v>
      </c>
      <c r="M125" s="68" t="s">
        <v>125</v>
      </c>
      <c r="N125" s="67" t="s">
        <v>376</v>
      </c>
      <c r="O125" s="68" t="s">
        <v>669</v>
      </c>
      <c r="P125" s="67" t="s">
        <v>670</v>
      </c>
      <c r="Q125" s="67" t="s">
        <v>60</v>
      </c>
      <c r="R125" s="68" t="s">
        <v>671</v>
      </c>
      <c r="S125" s="67" t="s">
        <v>670</v>
      </c>
      <c r="T125" s="67" t="s">
        <v>55</v>
      </c>
      <c r="U125" s="68" t="s">
        <v>672</v>
      </c>
      <c r="V125" s="67" t="s">
        <v>519</v>
      </c>
      <c r="W125" s="67" t="s">
        <v>158</v>
      </c>
      <c r="X125" s="66" t="s">
        <v>471</v>
      </c>
      <c r="Y125" s="68" t="s">
        <v>280</v>
      </c>
      <c r="Z125" s="68" t="str">
        <f t="shared" si="2"/>
        <v xml:space="preserve">Phạm Thị Kim </v>
      </c>
      <c r="AA125" s="78" t="s">
        <v>371</v>
      </c>
      <c r="AB125" s="67"/>
      <c r="AC125" s="67"/>
      <c r="AD125" s="67"/>
    </row>
    <row r="126" spans="1:228" s="25" customFormat="1" ht="54" customHeight="1" x14ac:dyDescent="0.25">
      <c r="A126" s="65" t="s">
        <v>1576</v>
      </c>
      <c r="B126" s="65" t="s">
        <v>1261</v>
      </c>
      <c r="C126" s="78" t="s">
        <v>420</v>
      </c>
      <c r="D126" s="81">
        <v>34790</v>
      </c>
      <c r="E126" s="122" t="s">
        <v>43</v>
      </c>
      <c r="F126" s="67" t="s">
        <v>57</v>
      </c>
      <c r="G126" s="68">
        <v>301537774</v>
      </c>
      <c r="H126" s="81" t="s">
        <v>369</v>
      </c>
      <c r="I126" s="67" t="s">
        <v>311</v>
      </c>
      <c r="J126" s="66" t="s">
        <v>370</v>
      </c>
      <c r="K126" s="66" t="s">
        <v>370</v>
      </c>
      <c r="L126" s="68">
        <v>966991660</v>
      </c>
      <c r="M126" s="68" t="s">
        <v>125</v>
      </c>
      <c r="N126" s="67" t="s">
        <v>88</v>
      </c>
      <c r="O126" s="68" t="s">
        <v>525</v>
      </c>
      <c r="P126" s="67" t="s">
        <v>521</v>
      </c>
      <c r="Q126" s="67" t="s">
        <v>60</v>
      </c>
      <c r="R126" s="68" t="s">
        <v>454</v>
      </c>
      <c r="S126" s="67" t="s">
        <v>521</v>
      </c>
      <c r="T126" s="67" t="s">
        <v>55</v>
      </c>
      <c r="U126" s="68" t="s">
        <v>673</v>
      </c>
      <c r="V126" s="67" t="s">
        <v>521</v>
      </c>
      <c r="W126" s="67" t="s">
        <v>158</v>
      </c>
      <c r="X126" s="66" t="s">
        <v>471</v>
      </c>
      <c r="Y126" s="68" t="s">
        <v>363</v>
      </c>
      <c r="Z126" s="68" t="str">
        <f t="shared" si="2"/>
        <v xml:space="preserve">Lê Quốc </v>
      </c>
      <c r="AA126" s="78" t="s">
        <v>368</v>
      </c>
      <c r="AB126" s="67"/>
      <c r="AC126" s="67"/>
      <c r="AD126" s="47"/>
      <c r="AE126" s="72"/>
      <c r="AF126" s="72"/>
      <c r="AG126" s="72"/>
      <c r="AH126" s="72"/>
      <c r="AI126" s="72"/>
      <c r="AJ126" s="72"/>
      <c r="AK126" s="72"/>
      <c r="AL126" s="72"/>
      <c r="AM126" s="72"/>
      <c r="AN126" s="72"/>
      <c r="AO126" s="72"/>
      <c r="AP126" s="72"/>
      <c r="AQ126" s="72"/>
      <c r="AR126" s="72"/>
      <c r="AS126" s="72"/>
      <c r="AT126" s="72"/>
      <c r="AU126" s="72"/>
      <c r="AV126" s="72"/>
      <c r="AW126" s="72"/>
      <c r="AX126" s="72"/>
      <c r="AY126" s="72"/>
      <c r="AZ126" s="72"/>
      <c r="BA126" s="72"/>
      <c r="BB126" s="72"/>
      <c r="BC126" s="72"/>
      <c r="BD126" s="72"/>
      <c r="BE126" s="72"/>
      <c r="BF126" s="72"/>
      <c r="BG126" s="72"/>
      <c r="BH126" s="72"/>
      <c r="BI126" s="72"/>
      <c r="BJ126" s="72"/>
      <c r="BK126" s="72"/>
      <c r="BL126" s="72"/>
      <c r="BM126" s="72"/>
      <c r="BN126" s="72"/>
      <c r="BO126" s="72"/>
      <c r="BP126" s="72"/>
      <c r="BQ126" s="72"/>
      <c r="BR126" s="72"/>
      <c r="BS126" s="72"/>
      <c r="BT126" s="72"/>
      <c r="BU126" s="72"/>
      <c r="BV126" s="72"/>
      <c r="BW126" s="72"/>
      <c r="BX126" s="72"/>
      <c r="BY126" s="72"/>
      <c r="BZ126" s="72"/>
      <c r="CA126" s="72"/>
      <c r="CB126" s="72"/>
      <c r="CC126" s="72"/>
      <c r="CD126" s="72"/>
      <c r="CE126" s="72"/>
      <c r="CF126" s="72"/>
      <c r="CG126" s="72"/>
      <c r="CH126" s="72"/>
      <c r="CI126" s="72"/>
      <c r="CJ126" s="72"/>
      <c r="CK126" s="72"/>
      <c r="CL126" s="72"/>
      <c r="CM126" s="72"/>
      <c r="CN126" s="72"/>
      <c r="CO126" s="72"/>
      <c r="CP126" s="72"/>
      <c r="CQ126" s="72"/>
      <c r="CR126" s="72"/>
      <c r="CS126" s="72"/>
      <c r="CT126" s="72"/>
      <c r="CU126" s="72"/>
      <c r="CV126" s="72"/>
      <c r="CW126" s="72"/>
      <c r="CX126" s="72"/>
      <c r="CY126" s="72"/>
      <c r="CZ126" s="72"/>
      <c r="DA126" s="72"/>
      <c r="DB126" s="72"/>
      <c r="DC126" s="72"/>
      <c r="DD126" s="72"/>
      <c r="DE126" s="72"/>
      <c r="DF126" s="72"/>
      <c r="DG126" s="72"/>
      <c r="DH126" s="72"/>
      <c r="DI126" s="72"/>
      <c r="DJ126" s="72"/>
      <c r="DK126" s="72"/>
      <c r="DL126" s="72"/>
      <c r="DM126" s="72"/>
      <c r="DN126" s="72"/>
      <c r="DO126" s="72"/>
      <c r="DP126" s="72"/>
      <c r="DQ126" s="72"/>
      <c r="DR126" s="72"/>
      <c r="DS126" s="72"/>
      <c r="DT126" s="72"/>
      <c r="DU126" s="72"/>
      <c r="DV126" s="72"/>
      <c r="DW126" s="72"/>
      <c r="DX126" s="72"/>
      <c r="DY126" s="72"/>
      <c r="DZ126" s="72"/>
      <c r="EA126" s="72"/>
      <c r="EB126" s="72"/>
      <c r="EC126" s="72"/>
      <c r="ED126" s="72"/>
      <c r="EE126" s="72"/>
      <c r="EF126" s="72"/>
      <c r="EG126" s="72"/>
      <c r="EH126" s="72"/>
      <c r="EI126" s="72"/>
      <c r="EJ126" s="72"/>
      <c r="EK126" s="72"/>
      <c r="EL126" s="72"/>
      <c r="EM126" s="72"/>
      <c r="EN126" s="72"/>
      <c r="EO126" s="72"/>
      <c r="EP126" s="72"/>
      <c r="EQ126" s="72"/>
      <c r="ER126" s="72"/>
      <c r="ES126" s="72"/>
      <c r="ET126" s="72"/>
      <c r="EU126" s="72"/>
      <c r="EV126" s="72"/>
      <c r="EW126" s="72"/>
      <c r="EX126" s="72"/>
      <c r="EY126" s="72"/>
      <c r="EZ126" s="72"/>
      <c r="FA126" s="72"/>
      <c r="FB126" s="72"/>
      <c r="FC126" s="72"/>
      <c r="FD126" s="72"/>
      <c r="FE126" s="72"/>
      <c r="FF126" s="72"/>
      <c r="FG126" s="72"/>
      <c r="FH126" s="72"/>
      <c r="FI126" s="72"/>
      <c r="FJ126" s="72"/>
      <c r="FK126" s="72"/>
      <c r="FL126" s="72"/>
      <c r="FM126" s="72"/>
      <c r="FN126" s="72"/>
      <c r="FO126" s="72"/>
      <c r="FP126" s="72"/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C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P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  <c r="HC126" s="72"/>
      <c r="HD126" s="72"/>
      <c r="HE126" s="72"/>
      <c r="HF126" s="72"/>
      <c r="HG126" s="72"/>
      <c r="HH126" s="72"/>
      <c r="HI126" s="72"/>
      <c r="HJ126" s="72"/>
      <c r="HK126" s="72"/>
      <c r="HL126" s="72"/>
      <c r="HM126" s="72"/>
      <c r="HN126" s="72"/>
      <c r="HO126" s="72"/>
      <c r="HP126" s="72"/>
      <c r="HQ126" s="72"/>
      <c r="HR126" s="72"/>
      <c r="HS126" s="72"/>
      <c r="HT126" s="72"/>
    </row>
    <row r="127" spans="1:228" s="126" customFormat="1" ht="15.75" x14ac:dyDescent="0.25">
      <c r="A127" s="67"/>
      <c r="B127" s="139"/>
      <c r="C127" s="157" t="s">
        <v>1577</v>
      </c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8" t="s">
        <v>1578</v>
      </c>
      <c r="AA127" s="140"/>
      <c r="AB127" s="67"/>
      <c r="AC127" s="67"/>
      <c r="AD127" s="141"/>
    </row>
    <row r="128" spans="1:228" s="126" customFormat="1" ht="59.25" customHeight="1" x14ac:dyDescent="0.25">
      <c r="A128" s="68" t="s">
        <v>1579</v>
      </c>
      <c r="B128" s="68" t="s">
        <v>1</v>
      </c>
      <c r="C128" s="78" t="s">
        <v>1580</v>
      </c>
      <c r="D128" s="68" t="s">
        <v>1581</v>
      </c>
      <c r="E128" s="122" t="s">
        <v>43</v>
      </c>
      <c r="F128" s="67"/>
      <c r="G128" s="68" t="s">
        <v>1582</v>
      </c>
      <c r="H128" s="68" t="s">
        <v>1583</v>
      </c>
      <c r="I128" s="67" t="s">
        <v>1431</v>
      </c>
      <c r="J128" s="68" t="s">
        <v>1584</v>
      </c>
      <c r="K128" s="68" t="s">
        <v>1584</v>
      </c>
      <c r="L128" s="68" t="s">
        <v>1585</v>
      </c>
      <c r="M128" s="68" t="s">
        <v>125</v>
      </c>
      <c r="N128" s="67" t="s">
        <v>1586</v>
      </c>
      <c r="O128" s="81">
        <v>42240</v>
      </c>
      <c r="P128" s="67" t="s">
        <v>845</v>
      </c>
      <c r="Q128" s="67" t="s">
        <v>55</v>
      </c>
      <c r="R128" s="128">
        <v>41177</v>
      </c>
      <c r="S128" s="67" t="s">
        <v>845</v>
      </c>
      <c r="T128" s="67" t="s">
        <v>55</v>
      </c>
      <c r="U128" s="128">
        <v>41262</v>
      </c>
      <c r="V128" s="67" t="s">
        <v>845</v>
      </c>
      <c r="W128" s="67" t="s">
        <v>1587</v>
      </c>
      <c r="X128" s="67" t="s">
        <v>1588</v>
      </c>
      <c r="Y128" s="68">
        <v>180</v>
      </c>
      <c r="Z128" s="68" t="s">
        <v>1589</v>
      </c>
      <c r="AA128" s="78" t="s">
        <v>1436</v>
      </c>
      <c r="AB128" s="67"/>
      <c r="AC128" s="67"/>
      <c r="AD128" s="67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25"/>
      <c r="AZ128" s="25"/>
      <c r="BA128" s="25"/>
      <c r="BB128" s="25"/>
      <c r="BC128" s="25"/>
      <c r="BD128" s="25"/>
      <c r="BE128" s="25"/>
      <c r="BF128" s="25"/>
      <c r="BG128" s="25"/>
      <c r="BH128" s="25"/>
      <c r="BI128" s="25"/>
      <c r="BJ128" s="25"/>
      <c r="BK128" s="25"/>
      <c r="BL128" s="25"/>
      <c r="BM128" s="25"/>
      <c r="BN128" s="25"/>
      <c r="BO128" s="25"/>
      <c r="BP128" s="25"/>
      <c r="BQ128" s="25"/>
      <c r="BR128" s="25"/>
      <c r="BS128" s="25"/>
      <c r="BT128" s="25"/>
      <c r="BU128" s="25"/>
      <c r="BV128" s="25"/>
      <c r="BW128" s="25"/>
      <c r="BX128" s="25"/>
      <c r="BY128" s="25"/>
      <c r="BZ128" s="25"/>
      <c r="CA128" s="25"/>
      <c r="CB128" s="25"/>
      <c r="CC128" s="25"/>
      <c r="CD128" s="25"/>
      <c r="CE128" s="25"/>
      <c r="CF128" s="25"/>
      <c r="CG128" s="25"/>
      <c r="CH128" s="25"/>
      <c r="CI128" s="25"/>
      <c r="CJ128" s="25"/>
      <c r="CK128" s="25"/>
      <c r="CL128" s="25"/>
      <c r="CM128" s="25"/>
      <c r="CN128" s="25"/>
      <c r="CO128" s="25"/>
      <c r="CP128" s="25"/>
      <c r="CQ128" s="25"/>
      <c r="CR128" s="25"/>
      <c r="CS128" s="25"/>
      <c r="CT128" s="25"/>
      <c r="CU128" s="25"/>
      <c r="CV128" s="25"/>
      <c r="CW128" s="25"/>
      <c r="CX128" s="25"/>
      <c r="CY128" s="25"/>
      <c r="CZ128" s="25"/>
      <c r="DA128" s="25"/>
      <c r="DB128" s="25"/>
      <c r="DC128" s="25"/>
      <c r="DD128" s="25"/>
      <c r="DE128" s="25"/>
      <c r="DF128" s="25"/>
      <c r="DG128" s="25"/>
      <c r="DH128" s="25"/>
      <c r="DI128" s="25"/>
      <c r="DJ128" s="25"/>
      <c r="DK128" s="25"/>
      <c r="DL128" s="25"/>
      <c r="DM128" s="25"/>
      <c r="DN128" s="25"/>
      <c r="DO128" s="25"/>
      <c r="DP128" s="25"/>
      <c r="DQ128" s="25"/>
      <c r="DR128" s="25"/>
      <c r="DS128" s="25"/>
      <c r="DT128" s="25"/>
      <c r="DU128" s="25"/>
      <c r="DV128" s="25"/>
      <c r="DW128" s="25"/>
      <c r="DX128" s="25"/>
      <c r="DY128" s="25"/>
      <c r="DZ128" s="25"/>
      <c r="EA128" s="25"/>
      <c r="EB128" s="25"/>
      <c r="EC128" s="25"/>
      <c r="ED128" s="25"/>
      <c r="EE128" s="25"/>
      <c r="EF128" s="25"/>
      <c r="EG128" s="25"/>
      <c r="EH128" s="25"/>
      <c r="EI128" s="25"/>
      <c r="EJ128" s="25"/>
      <c r="EK128" s="25"/>
      <c r="EL128" s="25"/>
      <c r="EM128" s="25"/>
      <c r="EN128" s="25"/>
      <c r="EO128" s="25"/>
      <c r="EP128" s="25"/>
      <c r="EQ128" s="25"/>
      <c r="ER128" s="25"/>
      <c r="ES128" s="25"/>
      <c r="ET128" s="25"/>
      <c r="EU128" s="25"/>
      <c r="EV128" s="25"/>
      <c r="EW128" s="25"/>
      <c r="EX128" s="25"/>
      <c r="EY128" s="25"/>
      <c r="EZ128" s="25"/>
      <c r="FA128" s="25"/>
      <c r="FB128" s="25"/>
      <c r="FC128" s="25"/>
      <c r="FD128" s="25"/>
      <c r="FE128" s="25"/>
      <c r="FF128" s="25"/>
      <c r="FG128" s="25"/>
      <c r="FH128" s="25"/>
      <c r="FI128" s="25"/>
      <c r="FJ128" s="25"/>
      <c r="FK128" s="25"/>
      <c r="FL128" s="25"/>
      <c r="FM128" s="25"/>
      <c r="FN128" s="25"/>
      <c r="FO128" s="25"/>
      <c r="FP128" s="25"/>
      <c r="FQ128" s="25"/>
      <c r="FR128" s="25"/>
      <c r="FS128" s="25"/>
      <c r="FT128" s="25"/>
      <c r="FU128" s="25"/>
      <c r="FV128" s="25"/>
      <c r="FW128" s="25"/>
      <c r="FX128" s="25"/>
      <c r="FY128" s="25"/>
      <c r="FZ128" s="25"/>
      <c r="GA128" s="25"/>
      <c r="GB128" s="25"/>
      <c r="GC128" s="25"/>
      <c r="GD128" s="25"/>
      <c r="GE128" s="25"/>
      <c r="GF128" s="25"/>
      <c r="GG128" s="25"/>
      <c r="GH128" s="25"/>
      <c r="GI128" s="25"/>
      <c r="GJ128" s="25"/>
      <c r="GK128" s="25"/>
      <c r="GL128" s="25"/>
      <c r="GM128" s="25"/>
      <c r="GN128" s="25"/>
      <c r="GO128" s="25"/>
      <c r="GP128" s="25"/>
      <c r="GQ128" s="25"/>
      <c r="GR128" s="25"/>
      <c r="GS128" s="25"/>
      <c r="GT128" s="25"/>
      <c r="GU128" s="25"/>
      <c r="GV128" s="25"/>
      <c r="GW128" s="25"/>
      <c r="GX128" s="25"/>
      <c r="GY128" s="25"/>
      <c r="GZ128" s="25"/>
      <c r="HA128" s="25"/>
      <c r="HB128" s="25"/>
      <c r="HC128" s="25"/>
      <c r="HD128" s="25"/>
      <c r="HE128" s="25"/>
      <c r="HF128" s="25"/>
      <c r="HG128" s="25"/>
      <c r="HH128" s="25"/>
      <c r="HI128" s="25"/>
      <c r="HJ128" s="25"/>
      <c r="HK128" s="25"/>
      <c r="HL128" s="25"/>
      <c r="HM128" s="25"/>
      <c r="HN128" s="25"/>
      <c r="HO128" s="25"/>
      <c r="HP128" s="25"/>
      <c r="HQ128" s="25"/>
      <c r="HR128" s="25"/>
      <c r="HS128" s="25"/>
      <c r="HT128" s="25"/>
    </row>
    <row r="129" spans="1:228" s="126" customFormat="1" ht="73.5" customHeight="1" x14ac:dyDescent="0.25">
      <c r="A129" s="68" t="s">
        <v>1590</v>
      </c>
      <c r="B129" s="68" t="s">
        <v>2</v>
      </c>
      <c r="C129" s="78" t="s">
        <v>1591</v>
      </c>
      <c r="D129" s="68" t="s">
        <v>1592</v>
      </c>
      <c r="E129" s="71" t="s">
        <v>38</v>
      </c>
      <c r="F129" s="67"/>
      <c r="G129" s="68" t="s">
        <v>1593</v>
      </c>
      <c r="H129" s="68" t="s">
        <v>1594</v>
      </c>
      <c r="I129" s="68" t="s">
        <v>1595</v>
      </c>
      <c r="J129" s="68" t="s">
        <v>1596</v>
      </c>
      <c r="K129" s="68" t="s">
        <v>1596</v>
      </c>
      <c r="L129" s="68" t="s">
        <v>1597</v>
      </c>
      <c r="M129" s="68" t="s">
        <v>58</v>
      </c>
      <c r="N129" s="67" t="s">
        <v>1598</v>
      </c>
      <c r="O129" s="81">
        <v>43444</v>
      </c>
      <c r="P129" s="67" t="s">
        <v>724</v>
      </c>
      <c r="Q129" s="67" t="s">
        <v>234</v>
      </c>
      <c r="R129" s="128">
        <v>37478</v>
      </c>
      <c r="S129" s="67" t="s">
        <v>1599</v>
      </c>
      <c r="T129" s="67" t="s">
        <v>1600</v>
      </c>
      <c r="U129" s="128">
        <v>43418</v>
      </c>
      <c r="V129" s="67" t="s">
        <v>754</v>
      </c>
      <c r="W129" s="67" t="s">
        <v>1601</v>
      </c>
      <c r="X129" s="67" t="s">
        <v>1602</v>
      </c>
      <c r="Y129" s="68">
        <v>60</v>
      </c>
      <c r="Z129" s="68" t="s">
        <v>1603</v>
      </c>
      <c r="AA129" s="78" t="s">
        <v>1604</v>
      </c>
      <c r="AB129" s="67" t="s">
        <v>61</v>
      </c>
      <c r="AC129" s="67" t="s">
        <v>1605</v>
      </c>
      <c r="AD129" s="67" t="s">
        <v>1606</v>
      </c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5"/>
      <c r="AZ129" s="25"/>
      <c r="BA129" s="25"/>
      <c r="BB129" s="25"/>
      <c r="BC129" s="25"/>
      <c r="BD129" s="25"/>
      <c r="BE129" s="25"/>
      <c r="BF129" s="25"/>
      <c r="BG129" s="25"/>
      <c r="BH129" s="25"/>
      <c r="BI129" s="25"/>
      <c r="BJ129" s="25"/>
      <c r="BK129" s="25"/>
      <c r="BL129" s="25"/>
      <c r="BM129" s="25"/>
      <c r="BN129" s="25"/>
      <c r="BO129" s="25"/>
      <c r="BP129" s="25"/>
      <c r="BQ129" s="25"/>
      <c r="BR129" s="25"/>
      <c r="BS129" s="25"/>
      <c r="BT129" s="25"/>
      <c r="BU129" s="25"/>
      <c r="BV129" s="25"/>
      <c r="BW129" s="25"/>
      <c r="BX129" s="25"/>
      <c r="BY129" s="25"/>
      <c r="BZ129" s="25"/>
      <c r="CA129" s="25"/>
      <c r="CB129" s="25"/>
      <c r="CC129" s="25"/>
      <c r="CD129" s="25"/>
      <c r="CE129" s="25"/>
      <c r="CF129" s="25"/>
      <c r="CG129" s="25"/>
      <c r="CH129" s="25"/>
      <c r="CI129" s="25"/>
      <c r="CJ129" s="25"/>
      <c r="CK129" s="25"/>
      <c r="CL129" s="25"/>
      <c r="CM129" s="25"/>
      <c r="CN129" s="25"/>
      <c r="CO129" s="25"/>
      <c r="CP129" s="25"/>
      <c r="CQ129" s="25"/>
      <c r="CR129" s="25"/>
      <c r="CS129" s="25"/>
      <c r="CT129" s="25"/>
      <c r="CU129" s="25"/>
      <c r="CV129" s="25"/>
      <c r="CW129" s="25"/>
      <c r="CX129" s="25"/>
      <c r="CY129" s="25"/>
      <c r="CZ129" s="25"/>
      <c r="DA129" s="25"/>
      <c r="DB129" s="25"/>
      <c r="DC129" s="25"/>
      <c r="DD129" s="25"/>
      <c r="DE129" s="25"/>
      <c r="DF129" s="25"/>
      <c r="DG129" s="25"/>
      <c r="DH129" s="25"/>
      <c r="DI129" s="25"/>
      <c r="DJ129" s="25"/>
      <c r="DK129" s="25"/>
      <c r="DL129" s="25"/>
      <c r="DM129" s="25"/>
      <c r="DN129" s="25"/>
      <c r="DO129" s="25"/>
      <c r="DP129" s="25"/>
      <c r="DQ129" s="25"/>
      <c r="DR129" s="25"/>
      <c r="DS129" s="25"/>
      <c r="DT129" s="25"/>
      <c r="DU129" s="25"/>
      <c r="DV129" s="25"/>
      <c r="DW129" s="25"/>
      <c r="DX129" s="25"/>
      <c r="DY129" s="25"/>
      <c r="DZ129" s="25"/>
      <c r="EA129" s="25"/>
      <c r="EB129" s="25"/>
      <c r="EC129" s="25"/>
      <c r="ED129" s="25"/>
      <c r="EE129" s="25"/>
      <c r="EF129" s="25"/>
      <c r="EG129" s="25"/>
      <c r="EH129" s="25"/>
      <c r="EI129" s="25"/>
      <c r="EJ129" s="25"/>
      <c r="EK129" s="25"/>
      <c r="EL129" s="25"/>
      <c r="EM129" s="25"/>
      <c r="EN129" s="25"/>
      <c r="EO129" s="25"/>
      <c r="EP129" s="25"/>
      <c r="EQ129" s="25"/>
      <c r="ER129" s="25"/>
      <c r="ES129" s="25"/>
      <c r="ET129" s="25"/>
      <c r="EU129" s="25"/>
      <c r="EV129" s="25"/>
      <c r="EW129" s="25"/>
      <c r="EX129" s="25"/>
      <c r="EY129" s="25"/>
      <c r="EZ129" s="25"/>
      <c r="FA129" s="25"/>
      <c r="FB129" s="25"/>
      <c r="FC129" s="25"/>
      <c r="FD129" s="25"/>
      <c r="FE129" s="25"/>
      <c r="FF129" s="25"/>
      <c r="FG129" s="25"/>
      <c r="FH129" s="25"/>
      <c r="FI129" s="25"/>
      <c r="FJ129" s="25"/>
      <c r="FK129" s="25"/>
      <c r="FL129" s="25"/>
      <c r="FM129" s="25"/>
      <c r="FN129" s="25"/>
      <c r="FO129" s="25"/>
      <c r="FP129" s="25"/>
      <c r="FQ129" s="25"/>
      <c r="FR129" s="25"/>
      <c r="FS129" s="25"/>
      <c r="FT129" s="25"/>
      <c r="FU129" s="25"/>
      <c r="FV129" s="25"/>
      <c r="FW129" s="25"/>
      <c r="FX129" s="25"/>
      <c r="FY129" s="25"/>
      <c r="FZ129" s="25"/>
      <c r="GA129" s="25"/>
      <c r="GB129" s="25"/>
      <c r="GC129" s="25"/>
      <c r="GD129" s="25"/>
      <c r="GE129" s="25"/>
      <c r="GF129" s="25"/>
      <c r="GG129" s="25"/>
      <c r="GH129" s="25"/>
      <c r="GI129" s="25"/>
      <c r="GJ129" s="25"/>
      <c r="GK129" s="25"/>
      <c r="GL129" s="25"/>
      <c r="GM129" s="25"/>
      <c r="GN129" s="25"/>
      <c r="GO129" s="25"/>
      <c r="GP129" s="25"/>
      <c r="GQ129" s="25"/>
      <c r="GR129" s="25"/>
      <c r="GS129" s="25"/>
      <c r="GT129" s="25"/>
      <c r="GU129" s="25"/>
      <c r="GV129" s="25"/>
      <c r="GW129" s="25"/>
      <c r="GX129" s="25"/>
      <c r="GY129" s="25"/>
      <c r="GZ129" s="25"/>
      <c r="HA129" s="25"/>
      <c r="HB129" s="25"/>
      <c r="HC129" s="25"/>
      <c r="HD129" s="25"/>
      <c r="HE129" s="25"/>
      <c r="HF129" s="25"/>
      <c r="HG129" s="25"/>
      <c r="HH129" s="25"/>
      <c r="HI129" s="25"/>
      <c r="HJ129" s="25"/>
      <c r="HK129" s="25"/>
      <c r="HL129" s="25"/>
      <c r="HM129" s="25"/>
      <c r="HN129" s="25"/>
      <c r="HO129" s="25"/>
      <c r="HP129" s="25"/>
      <c r="HQ129" s="25"/>
      <c r="HR129" s="25"/>
      <c r="HS129" s="25"/>
      <c r="HT129" s="25"/>
    </row>
    <row r="130" spans="1:228" s="126" customFormat="1" ht="72" customHeight="1" x14ac:dyDescent="0.25">
      <c r="A130" s="68" t="s">
        <v>1607</v>
      </c>
      <c r="B130" s="68" t="s">
        <v>3</v>
      </c>
      <c r="C130" s="78" t="s">
        <v>1608</v>
      </c>
      <c r="D130" s="68" t="s">
        <v>1609</v>
      </c>
      <c r="E130" s="122" t="s">
        <v>43</v>
      </c>
      <c r="F130" s="67"/>
      <c r="G130" s="68" t="s">
        <v>1610</v>
      </c>
      <c r="H130" s="68" t="s">
        <v>1611</v>
      </c>
      <c r="I130" s="68" t="s">
        <v>1595</v>
      </c>
      <c r="J130" s="68" t="s">
        <v>1612</v>
      </c>
      <c r="K130" s="68" t="s">
        <v>1612</v>
      </c>
      <c r="L130" s="68" t="s">
        <v>1613</v>
      </c>
      <c r="M130" s="68" t="s">
        <v>58</v>
      </c>
      <c r="N130" s="67" t="s">
        <v>1598</v>
      </c>
      <c r="O130" s="81">
        <v>43047</v>
      </c>
      <c r="P130" s="67" t="s">
        <v>724</v>
      </c>
      <c r="Q130" s="67" t="s">
        <v>491</v>
      </c>
      <c r="R130" s="128">
        <v>43041</v>
      </c>
      <c r="S130" s="67" t="s">
        <v>1614</v>
      </c>
      <c r="T130" s="67" t="s">
        <v>1615</v>
      </c>
      <c r="U130" s="128">
        <v>42940</v>
      </c>
      <c r="V130" s="67" t="s">
        <v>754</v>
      </c>
      <c r="W130" s="67" t="s">
        <v>1601</v>
      </c>
      <c r="X130" s="67" t="s">
        <v>1472</v>
      </c>
      <c r="Y130" s="68">
        <v>90</v>
      </c>
      <c r="Z130" s="68" t="s">
        <v>1589</v>
      </c>
      <c r="AA130" s="78" t="s">
        <v>1078</v>
      </c>
      <c r="AB130" s="67"/>
      <c r="AC130" s="67"/>
      <c r="AD130" s="67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25"/>
      <c r="AZ130" s="25"/>
      <c r="BA130" s="25"/>
      <c r="BB130" s="25"/>
      <c r="BC130" s="25"/>
      <c r="BD130" s="25"/>
      <c r="BE130" s="25"/>
      <c r="BF130" s="25"/>
      <c r="BG130" s="25"/>
      <c r="BH130" s="25"/>
      <c r="BI130" s="25"/>
      <c r="BJ130" s="25"/>
      <c r="BK130" s="25"/>
      <c r="BL130" s="25"/>
      <c r="BM130" s="25"/>
      <c r="BN130" s="25"/>
      <c r="BO130" s="25"/>
      <c r="BP130" s="25"/>
      <c r="BQ130" s="25"/>
      <c r="BR130" s="25"/>
      <c r="BS130" s="25"/>
      <c r="BT130" s="25"/>
      <c r="BU130" s="25"/>
      <c r="BV130" s="25"/>
      <c r="BW130" s="25"/>
      <c r="BX130" s="25"/>
      <c r="BY130" s="25"/>
      <c r="BZ130" s="25"/>
      <c r="CA130" s="25"/>
      <c r="CB130" s="25"/>
      <c r="CC130" s="25"/>
      <c r="CD130" s="25"/>
      <c r="CE130" s="25"/>
      <c r="CF130" s="25"/>
      <c r="CG130" s="25"/>
      <c r="CH130" s="25"/>
      <c r="CI130" s="25"/>
      <c r="CJ130" s="25"/>
      <c r="CK130" s="25"/>
      <c r="CL130" s="25"/>
      <c r="CM130" s="25"/>
      <c r="CN130" s="25"/>
      <c r="CO130" s="25"/>
      <c r="CP130" s="25"/>
      <c r="CQ130" s="25"/>
      <c r="CR130" s="25"/>
      <c r="CS130" s="25"/>
      <c r="CT130" s="25"/>
      <c r="CU130" s="25"/>
      <c r="CV130" s="25"/>
      <c r="CW130" s="25"/>
      <c r="CX130" s="25"/>
      <c r="CY130" s="25"/>
      <c r="CZ130" s="25"/>
      <c r="DA130" s="25"/>
      <c r="DB130" s="25"/>
      <c r="DC130" s="25"/>
      <c r="DD130" s="25"/>
      <c r="DE130" s="25"/>
      <c r="DF130" s="25"/>
      <c r="DG130" s="25"/>
      <c r="DH130" s="25"/>
      <c r="DI130" s="25"/>
      <c r="DJ130" s="25"/>
      <c r="DK130" s="25"/>
      <c r="DL130" s="25"/>
      <c r="DM130" s="25"/>
      <c r="DN130" s="25"/>
      <c r="DO130" s="25"/>
      <c r="DP130" s="25"/>
      <c r="DQ130" s="25"/>
      <c r="DR130" s="25"/>
      <c r="DS130" s="25"/>
      <c r="DT130" s="25"/>
      <c r="DU130" s="25"/>
      <c r="DV130" s="25"/>
      <c r="DW130" s="25"/>
      <c r="DX130" s="25"/>
      <c r="DY130" s="25"/>
      <c r="DZ130" s="25"/>
      <c r="EA130" s="25"/>
      <c r="EB130" s="25"/>
      <c r="EC130" s="25"/>
      <c r="ED130" s="25"/>
      <c r="EE130" s="25"/>
      <c r="EF130" s="25"/>
      <c r="EG130" s="25"/>
      <c r="EH130" s="25"/>
      <c r="EI130" s="25"/>
      <c r="EJ130" s="25"/>
      <c r="EK130" s="25"/>
      <c r="EL130" s="25"/>
      <c r="EM130" s="25"/>
      <c r="EN130" s="25"/>
      <c r="EO130" s="25"/>
      <c r="EP130" s="25"/>
      <c r="EQ130" s="25"/>
      <c r="ER130" s="25"/>
      <c r="ES130" s="25"/>
      <c r="ET130" s="25"/>
      <c r="EU130" s="25"/>
      <c r="EV130" s="25"/>
      <c r="EW130" s="25"/>
      <c r="EX130" s="25"/>
      <c r="EY130" s="25"/>
      <c r="EZ130" s="25"/>
      <c r="FA130" s="25"/>
      <c r="FB130" s="25"/>
      <c r="FC130" s="25"/>
      <c r="FD130" s="25"/>
      <c r="FE130" s="25"/>
      <c r="FF130" s="25"/>
      <c r="FG130" s="25"/>
      <c r="FH130" s="25"/>
      <c r="FI130" s="25"/>
      <c r="FJ130" s="25"/>
      <c r="FK130" s="25"/>
      <c r="FL130" s="25"/>
      <c r="FM130" s="25"/>
      <c r="FN130" s="25"/>
      <c r="FO130" s="25"/>
      <c r="FP130" s="25"/>
      <c r="FQ130" s="25"/>
      <c r="FR130" s="25"/>
      <c r="FS130" s="25"/>
      <c r="FT130" s="25"/>
      <c r="FU130" s="25"/>
      <c r="FV130" s="25"/>
      <c r="FW130" s="25"/>
      <c r="FX130" s="25"/>
      <c r="FY130" s="25"/>
      <c r="FZ130" s="25"/>
      <c r="GA130" s="25"/>
      <c r="GB130" s="25"/>
      <c r="GC130" s="25"/>
      <c r="GD130" s="25"/>
      <c r="GE130" s="25"/>
      <c r="GF130" s="25"/>
      <c r="GG130" s="25"/>
      <c r="GH130" s="25"/>
      <c r="GI130" s="25"/>
      <c r="GJ130" s="25"/>
      <c r="GK130" s="25"/>
      <c r="GL130" s="25"/>
      <c r="GM130" s="25"/>
      <c r="GN130" s="25"/>
      <c r="GO130" s="25"/>
      <c r="GP130" s="25"/>
      <c r="GQ130" s="25"/>
      <c r="GR130" s="25"/>
      <c r="GS130" s="25"/>
      <c r="GT130" s="25"/>
      <c r="GU130" s="25"/>
      <c r="GV130" s="25"/>
      <c r="GW130" s="25"/>
      <c r="GX130" s="25"/>
      <c r="GY130" s="25"/>
      <c r="GZ130" s="25"/>
      <c r="HA130" s="25"/>
      <c r="HB130" s="25"/>
      <c r="HC130" s="25"/>
      <c r="HD130" s="25"/>
      <c r="HE130" s="25"/>
      <c r="HF130" s="25"/>
      <c r="HG130" s="25"/>
      <c r="HH130" s="25"/>
      <c r="HI130" s="25"/>
      <c r="HJ130" s="25"/>
      <c r="HK130" s="25"/>
      <c r="HL130" s="25"/>
      <c r="HM130" s="25"/>
      <c r="HN130" s="25"/>
      <c r="HO130" s="25"/>
      <c r="HP130" s="25"/>
      <c r="HQ130" s="25"/>
      <c r="HR130" s="25"/>
      <c r="HS130" s="25"/>
      <c r="HT130" s="25"/>
    </row>
    <row r="131" spans="1:228" s="25" customFormat="1" ht="72" customHeight="1" x14ac:dyDescent="0.25">
      <c r="A131" s="68" t="s">
        <v>1616</v>
      </c>
      <c r="B131" s="68" t="s">
        <v>4</v>
      </c>
      <c r="C131" s="78" t="s">
        <v>1617</v>
      </c>
      <c r="D131" s="66" t="s">
        <v>1618</v>
      </c>
      <c r="E131" s="67" t="s">
        <v>38</v>
      </c>
      <c r="F131" s="67" t="s">
        <v>59</v>
      </c>
      <c r="G131" s="68" t="s">
        <v>1619</v>
      </c>
      <c r="H131" s="68"/>
      <c r="I131" s="67"/>
      <c r="J131" s="67"/>
      <c r="K131" s="67" t="s">
        <v>1620</v>
      </c>
      <c r="L131" s="68" t="s">
        <v>1621</v>
      </c>
      <c r="M131" s="68" t="s">
        <v>58</v>
      </c>
      <c r="N131" s="67" t="s">
        <v>1622</v>
      </c>
      <c r="O131" s="81">
        <v>41214</v>
      </c>
      <c r="P131" s="67" t="s">
        <v>724</v>
      </c>
      <c r="Q131" s="67" t="s">
        <v>515</v>
      </c>
      <c r="R131" s="128">
        <v>38362</v>
      </c>
      <c r="S131" s="67" t="s">
        <v>1623</v>
      </c>
      <c r="T131" s="67" t="s">
        <v>1624</v>
      </c>
      <c r="U131" s="128">
        <v>41115</v>
      </c>
      <c r="V131" s="67" t="s">
        <v>754</v>
      </c>
      <c r="W131" s="67" t="s">
        <v>712</v>
      </c>
      <c r="X131" s="68" t="s">
        <v>1625</v>
      </c>
      <c r="Y131" s="68" t="s">
        <v>1626</v>
      </c>
      <c r="Z131" s="68" t="s">
        <v>1627</v>
      </c>
      <c r="AA131" s="78" t="s">
        <v>1628</v>
      </c>
      <c r="AB131" s="67"/>
      <c r="AC131" s="67"/>
      <c r="AD131" s="67"/>
      <c r="AE131" s="126"/>
      <c r="AF131" s="126"/>
      <c r="AG131" s="126"/>
      <c r="AH131" s="126"/>
      <c r="AI131" s="126"/>
      <c r="AJ131" s="126"/>
      <c r="AK131" s="126"/>
      <c r="AL131" s="126"/>
      <c r="AM131" s="126"/>
      <c r="AN131" s="126"/>
      <c r="AO131" s="126"/>
      <c r="AP131" s="126"/>
      <c r="AQ131" s="126"/>
      <c r="AR131" s="126"/>
      <c r="AS131" s="126"/>
      <c r="AT131" s="126"/>
      <c r="AU131" s="126"/>
      <c r="AV131" s="126"/>
      <c r="AW131" s="126"/>
      <c r="AX131" s="126"/>
      <c r="AY131" s="126"/>
      <c r="AZ131" s="126"/>
      <c r="BA131" s="126"/>
      <c r="BB131" s="126"/>
      <c r="BC131" s="126"/>
      <c r="BD131" s="126"/>
      <c r="BE131" s="126"/>
      <c r="BF131" s="126"/>
      <c r="BG131" s="126"/>
      <c r="BH131" s="126"/>
      <c r="BI131" s="126"/>
      <c r="BJ131" s="126"/>
      <c r="BK131" s="126"/>
      <c r="BL131" s="126"/>
      <c r="BM131" s="126"/>
      <c r="BN131" s="126"/>
      <c r="BO131" s="126"/>
      <c r="BP131" s="126"/>
      <c r="BQ131" s="126"/>
      <c r="BR131" s="126"/>
      <c r="BS131" s="126"/>
      <c r="BT131" s="126"/>
      <c r="BU131" s="126"/>
      <c r="BV131" s="126"/>
      <c r="BW131" s="126"/>
      <c r="BX131" s="126"/>
      <c r="BY131" s="126"/>
      <c r="BZ131" s="126"/>
      <c r="CA131" s="126"/>
      <c r="CB131" s="126"/>
      <c r="CC131" s="126"/>
      <c r="CD131" s="126"/>
      <c r="CE131" s="126"/>
      <c r="CF131" s="126"/>
      <c r="CG131" s="126"/>
      <c r="CH131" s="126"/>
      <c r="CI131" s="126"/>
      <c r="CJ131" s="126"/>
      <c r="CK131" s="126"/>
      <c r="CL131" s="126"/>
      <c r="CM131" s="126"/>
      <c r="CN131" s="126"/>
      <c r="CO131" s="126"/>
      <c r="CP131" s="126"/>
      <c r="CQ131" s="126"/>
      <c r="CR131" s="126"/>
      <c r="CS131" s="126"/>
      <c r="CT131" s="126"/>
      <c r="CU131" s="126"/>
      <c r="CV131" s="126"/>
      <c r="CW131" s="126"/>
      <c r="CX131" s="126"/>
      <c r="CY131" s="126"/>
      <c r="CZ131" s="126"/>
      <c r="DA131" s="126"/>
      <c r="DB131" s="126"/>
      <c r="DC131" s="126"/>
      <c r="DD131" s="126"/>
      <c r="DE131" s="126"/>
      <c r="DF131" s="126"/>
      <c r="DG131" s="126"/>
      <c r="DH131" s="126"/>
      <c r="DI131" s="126"/>
      <c r="DJ131" s="126"/>
      <c r="DK131" s="126"/>
      <c r="DL131" s="126"/>
      <c r="DM131" s="126"/>
      <c r="DN131" s="126"/>
      <c r="DO131" s="126"/>
      <c r="DP131" s="126"/>
      <c r="DQ131" s="126"/>
      <c r="DR131" s="126"/>
      <c r="DS131" s="126"/>
      <c r="DT131" s="126"/>
      <c r="DU131" s="126"/>
      <c r="DV131" s="126"/>
      <c r="DW131" s="126"/>
      <c r="DX131" s="126"/>
      <c r="DY131" s="126"/>
      <c r="DZ131" s="126"/>
      <c r="EA131" s="126"/>
      <c r="EB131" s="126"/>
      <c r="EC131" s="126"/>
      <c r="ED131" s="126"/>
      <c r="EE131" s="126"/>
      <c r="EF131" s="126"/>
      <c r="EG131" s="126"/>
      <c r="EH131" s="126"/>
      <c r="EI131" s="126"/>
      <c r="EJ131" s="126"/>
      <c r="EK131" s="126"/>
      <c r="EL131" s="126"/>
      <c r="EM131" s="126"/>
      <c r="EN131" s="126"/>
      <c r="EO131" s="126"/>
      <c r="EP131" s="126"/>
      <c r="EQ131" s="126"/>
      <c r="ER131" s="126"/>
      <c r="ES131" s="126"/>
      <c r="ET131" s="126"/>
      <c r="EU131" s="126"/>
      <c r="EV131" s="126"/>
      <c r="EW131" s="126"/>
      <c r="EX131" s="126"/>
      <c r="EY131" s="126"/>
      <c r="EZ131" s="126"/>
      <c r="FA131" s="126"/>
      <c r="FB131" s="126"/>
      <c r="FC131" s="126"/>
      <c r="FD131" s="126"/>
      <c r="FE131" s="126"/>
      <c r="FF131" s="126"/>
      <c r="FG131" s="126"/>
      <c r="FH131" s="126"/>
      <c r="FI131" s="126"/>
      <c r="FJ131" s="126"/>
      <c r="FK131" s="126"/>
      <c r="FL131" s="126"/>
      <c r="FM131" s="126"/>
      <c r="FN131" s="126"/>
      <c r="FO131" s="126"/>
      <c r="FP131" s="126"/>
      <c r="FQ131" s="126"/>
      <c r="FR131" s="126"/>
      <c r="FS131" s="126"/>
      <c r="FT131" s="126"/>
      <c r="FU131" s="126"/>
      <c r="FV131" s="126"/>
      <c r="FW131" s="126"/>
      <c r="FX131" s="126"/>
      <c r="FY131" s="126"/>
      <c r="FZ131" s="126"/>
      <c r="GA131" s="126"/>
      <c r="GB131" s="126"/>
      <c r="GC131" s="126"/>
      <c r="GD131" s="126"/>
      <c r="GE131" s="126"/>
      <c r="GF131" s="126"/>
      <c r="GG131" s="126"/>
      <c r="GH131" s="126"/>
      <c r="GI131" s="126"/>
      <c r="GJ131" s="126"/>
      <c r="GK131" s="126"/>
      <c r="GL131" s="126"/>
      <c r="GM131" s="126"/>
      <c r="GN131" s="126"/>
      <c r="GO131" s="126"/>
      <c r="GP131" s="126"/>
      <c r="GQ131" s="126"/>
      <c r="GR131" s="126"/>
      <c r="GS131" s="126"/>
      <c r="GT131" s="126"/>
      <c r="GU131" s="126"/>
      <c r="GV131" s="126"/>
      <c r="GW131" s="126"/>
      <c r="GX131" s="126"/>
      <c r="GY131" s="126"/>
      <c r="GZ131" s="126"/>
      <c r="HA131" s="126"/>
      <c r="HB131" s="126"/>
      <c r="HC131" s="126"/>
      <c r="HD131" s="126"/>
      <c r="HE131" s="126"/>
      <c r="HF131" s="126"/>
      <c r="HG131" s="126"/>
      <c r="HH131" s="126"/>
      <c r="HI131" s="126"/>
      <c r="HJ131" s="126"/>
      <c r="HK131" s="126"/>
      <c r="HL131" s="126"/>
      <c r="HM131" s="126"/>
      <c r="HN131" s="126"/>
      <c r="HO131" s="126"/>
      <c r="HP131" s="126"/>
      <c r="HQ131" s="126"/>
      <c r="HR131" s="126"/>
      <c r="HS131" s="126"/>
      <c r="HT131" s="126"/>
    </row>
    <row r="132" spans="1:228" s="25" customFormat="1" ht="56.25" customHeight="1" x14ac:dyDescent="0.25">
      <c r="A132" s="68" t="s">
        <v>1629</v>
      </c>
      <c r="B132" s="68" t="s">
        <v>5</v>
      </c>
      <c r="C132" s="78" t="s">
        <v>1630</v>
      </c>
      <c r="D132" s="66">
        <v>28238</v>
      </c>
      <c r="E132" s="67" t="s">
        <v>38</v>
      </c>
      <c r="F132" s="67" t="s">
        <v>760</v>
      </c>
      <c r="G132" s="68" t="s">
        <v>1631</v>
      </c>
      <c r="H132" s="68"/>
      <c r="I132" s="67"/>
      <c r="J132" s="67"/>
      <c r="K132" s="67" t="s">
        <v>1632</v>
      </c>
      <c r="L132" s="68" t="s">
        <v>1633</v>
      </c>
      <c r="M132" s="68" t="s">
        <v>58</v>
      </c>
      <c r="N132" s="67" t="s">
        <v>1622</v>
      </c>
      <c r="O132" s="81">
        <v>41949</v>
      </c>
      <c r="P132" s="67" t="s">
        <v>724</v>
      </c>
      <c r="Q132" s="67" t="s">
        <v>60</v>
      </c>
      <c r="R132" s="128">
        <v>38713</v>
      </c>
      <c r="S132" s="67" t="s">
        <v>1634</v>
      </c>
      <c r="T132" s="67" t="s">
        <v>55</v>
      </c>
      <c r="U132" s="128">
        <v>39735</v>
      </c>
      <c r="V132" s="67" t="s">
        <v>1635</v>
      </c>
      <c r="W132" s="67" t="s">
        <v>232</v>
      </c>
      <c r="X132" s="68" t="s">
        <v>1636</v>
      </c>
      <c r="Y132" s="68" t="s">
        <v>1626</v>
      </c>
      <c r="Z132" s="68" t="s">
        <v>1637</v>
      </c>
      <c r="AA132" s="78" t="s">
        <v>1638</v>
      </c>
      <c r="AB132" s="67" t="s">
        <v>61</v>
      </c>
      <c r="AC132" s="67" t="s">
        <v>1639</v>
      </c>
      <c r="AD132" s="67" t="s">
        <v>1640</v>
      </c>
      <c r="AE132" s="126"/>
      <c r="AF132" s="126"/>
      <c r="AG132" s="126"/>
      <c r="AH132" s="126"/>
      <c r="AI132" s="126"/>
      <c r="AJ132" s="126"/>
      <c r="AK132" s="126"/>
      <c r="AL132" s="126"/>
      <c r="AM132" s="126"/>
      <c r="AN132" s="126"/>
      <c r="AO132" s="126"/>
      <c r="AP132" s="126"/>
      <c r="AQ132" s="126"/>
      <c r="AR132" s="126"/>
      <c r="AS132" s="126"/>
      <c r="AT132" s="126"/>
      <c r="AU132" s="126"/>
      <c r="AV132" s="126"/>
      <c r="AW132" s="126"/>
      <c r="AX132" s="126"/>
      <c r="AY132" s="126"/>
      <c r="AZ132" s="126"/>
      <c r="BA132" s="126"/>
      <c r="BB132" s="126"/>
      <c r="BC132" s="126"/>
      <c r="BD132" s="126"/>
      <c r="BE132" s="126"/>
      <c r="BF132" s="126"/>
      <c r="BG132" s="126"/>
      <c r="BH132" s="126"/>
      <c r="BI132" s="126"/>
      <c r="BJ132" s="126"/>
      <c r="BK132" s="126"/>
      <c r="BL132" s="126"/>
      <c r="BM132" s="126"/>
      <c r="BN132" s="126"/>
      <c r="BO132" s="126"/>
      <c r="BP132" s="126"/>
      <c r="BQ132" s="126"/>
      <c r="BR132" s="126"/>
      <c r="BS132" s="126"/>
      <c r="BT132" s="126"/>
      <c r="BU132" s="126"/>
      <c r="BV132" s="126"/>
      <c r="BW132" s="126"/>
      <c r="BX132" s="126"/>
      <c r="BY132" s="126"/>
      <c r="BZ132" s="126"/>
      <c r="CA132" s="126"/>
      <c r="CB132" s="126"/>
      <c r="CC132" s="126"/>
      <c r="CD132" s="126"/>
      <c r="CE132" s="126"/>
      <c r="CF132" s="126"/>
      <c r="CG132" s="126"/>
      <c r="CH132" s="126"/>
      <c r="CI132" s="126"/>
      <c r="CJ132" s="126"/>
      <c r="CK132" s="126"/>
      <c r="CL132" s="126"/>
      <c r="CM132" s="126"/>
      <c r="CN132" s="126"/>
      <c r="CO132" s="126"/>
      <c r="CP132" s="126"/>
      <c r="CQ132" s="126"/>
      <c r="CR132" s="126"/>
      <c r="CS132" s="126"/>
      <c r="CT132" s="126"/>
      <c r="CU132" s="126"/>
      <c r="CV132" s="126"/>
      <c r="CW132" s="126"/>
      <c r="CX132" s="126"/>
      <c r="CY132" s="126"/>
      <c r="CZ132" s="126"/>
      <c r="DA132" s="126"/>
      <c r="DB132" s="126"/>
      <c r="DC132" s="126"/>
      <c r="DD132" s="126"/>
      <c r="DE132" s="126"/>
      <c r="DF132" s="126"/>
      <c r="DG132" s="126"/>
      <c r="DH132" s="126"/>
      <c r="DI132" s="126"/>
      <c r="DJ132" s="126"/>
      <c r="DK132" s="126"/>
      <c r="DL132" s="126"/>
      <c r="DM132" s="126"/>
      <c r="DN132" s="126"/>
      <c r="DO132" s="126"/>
      <c r="DP132" s="126"/>
      <c r="DQ132" s="126"/>
      <c r="DR132" s="126"/>
      <c r="DS132" s="126"/>
      <c r="DT132" s="126"/>
      <c r="DU132" s="126"/>
      <c r="DV132" s="126"/>
      <c r="DW132" s="126"/>
      <c r="DX132" s="126"/>
      <c r="DY132" s="126"/>
      <c r="DZ132" s="126"/>
      <c r="EA132" s="126"/>
      <c r="EB132" s="126"/>
      <c r="EC132" s="126"/>
      <c r="ED132" s="126"/>
      <c r="EE132" s="126"/>
      <c r="EF132" s="126"/>
      <c r="EG132" s="126"/>
      <c r="EH132" s="126"/>
      <c r="EI132" s="126"/>
      <c r="EJ132" s="126"/>
      <c r="EK132" s="126"/>
      <c r="EL132" s="126"/>
      <c r="EM132" s="126"/>
      <c r="EN132" s="126"/>
      <c r="EO132" s="126"/>
      <c r="EP132" s="126"/>
      <c r="EQ132" s="126"/>
      <c r="ER132" s="126"/>
      <c r="ES132" s="126"/>
      <c r="ET132" s="126"/>
      <c r="EU132" s="126"/>
      <c r="EV132" s="126"/>
      <c r="EW132" s="126"/>
      <c r="EX132" s="126"/>
      <c r="EY132" s="126"/>
      <c r="EZ132" s="126"/>
      <c r="FA132" s="126"/>
      <c r="FB132" s="126"/>
      <c r="FC132" s="126"/>
      <c r="FD132" s="126"/>
      <c r="FE132" s="126"/>
      <c r="FF132" s="126"/>
      <c r="FG132" s="126"/>
      <c r="FH132" s="126"/>
      <c r="FI132" s="126"/>
      <c r="FJ132" s="126"/>
      <c r="FK132" s="126"/>
      <c r="FL132" s="126"/>
      <c r="FM132" s="126"/>
      <c r="FN132" s="126"/>
      <c r="FO132" s="126"/>
      <c r="FP132" s="126"/>
      <c r="FQ132" s="126"/>
      <c r="FR132" s="126"/>
      <c r="FS132" s="126"/>
      <c r="FT132" s="126"/>
      <c r="FU132" s="126"/>
      <c r="FV132" s="126"/>
      <c r="FW132" s="126"/>
      <c r="FX132" s="126"/>
      <c r="FY132" s="126"/>
      <c r="FZ132" s="126"/>
      <c r="GA132" s="126"/>
      <c r="GB132" s="126"/>
      <c r="GC132" s="126"/>
      <c r="GD132" s="126"/>
      <c r="GE132" s="126"/>
      <c r="GF132" s="126"/>
      <c r="GG132" s="126"/>
      <c r="GH132" s="126"/>
      <c r="GI132" s="126"/>
      <c r="GJ132" s="126"/>
      <c r="GK132" s="126"/>
      <c r="GL132" s="126"/>
      <c r="GM132" s="126"/>
      <c r="GN132" s="126"/>
      <c r="GO132" s="126"/>
      <c r="GP132" s="126"/>
      <c r="GQ132" s="126"/>
      <c r="GR132" s="126"/>
      <c r="GS132" s="126"/>
      <c r="GT132" s="126"/>
      <c r="GU132" s="126"/>
      <c r="GV132" s="126"/>
      <c r="GW132" s="126"/>
      <c r="GX132" s="126"/>
      <c r="GY132" s="126"/>
      <c r="GZ132" s="126"/>
      <c r="HA132" s="126"/>
      <c r="HB132" s="126"/>
      <c r="HC132" s="126"/>
      <c r="HD132" s="126"/>
      <c r="HE132" s="126"/>
      <c r="HF132" s="126"/>
      <c r="HG132" s="126"/>
      <c r="HH132" s="126"/>
      <c r="HI132" s="126"/>
      <c r="HJ132" s="126"/>
      <c r="HK132" s="126"/>
      <c r="HL132" s="126"/>
      <c r="HM132" s="126"/>
      <c r="HN132" s="126"/>
      <c r="HO132" s="126"/>
      <c r="HP132" s="126"/>
      <c r="HQ132" s="126"/>
      <c r="HR132" s="126"/>
      <c r="HS132" s="126"/>
      <c r="HT132" s="126"/>
    </row>
    <row r="133" spans="1:228" s="25" customFormat="1" ht="56.25" customHeight="1" x14ac:dyDescent="0.25">
      <c r="A133" s="68" t="s">
        <v>1641</v>
      </c>
      <c r="B133" s="68" t="s">
        <v>7</v>
      </c>
      <c r="C133" s="78" t="s">
        <v>1642</v>
      </c>
      <c r="D133" s="68" t="s">
        <v>1643</v>
      </c>
      <c r="E133" s="67" t="s">
        <v>38</v>
      </c>
      <c r="F133" s="67"/>
      <c r="G133" s="68" t="s">
        <v>1644</v>
      </c>
      <c r="H133" s="68" t="s">
        <v>1645</v>
      </c>
      <c r="I133" s="67" t="s">
        <v>1646</v>
      </c>
      <c r="J133" s="68" t="s">
        <v>1647</v>
      </c>
      <c r="K133" s="68" t="s">
        <v>1647</v>
      </c>
      <c r="L133" s="68" t="s">
        <v>1648</v>
      </c>
      <c r="M133" s="68" t="s">
        <v>58</v>
      </c>
      <c r="N133" s="67" t="s">
        <v>1598</v>
      </c>
      <c r="O133" s="81">
        <v>40843</v>
      </c>
      <c r="P133" s="67" t="s">
        <v>724</v>
      </c>
      <c r="Q133" s="67" t="s">
        <v>55</v>
      </c>
      <c r="R133" s="128">
        <v>37740</v>
      </c>
      <c r="S133" s="67" t="s">
        <v>1649</v>
      </c>
      <c r="T133" s="67" t="s">
        <v>817</v>
      </c>
      <c r="U133" s="128">
        <v>40136</v>
      </c>
      <c r="V133" s="67" t="s">
        <v>1635</v>
      </c>
      <c r="W133" s="67" t="s">
        <v>232</v>
      </c>
      <c r="X133" s="67" t="s">
        <v>1650</v>
      </c>
      <c r="Y133" s="68">
        <v>180</v>
      </c>
      <c r="Z133" s="68" t="s">
        <v>1651</v>
      </c>
      <c r="AA133" s="78" t="s">
        <v>1652</v>
      </c>
      <c r="AB133" s="67"/>
      <c r="AC133" s="67"/>
      <c r="AD133" s="67"/>
    </row>
    <row r="134" spans="1:228" s="25" customFormat="1" ht="72.75" customHeight="1" x14ac:dyDescent="0.25">
      <c r="A134" s="68" t="s">
        <v>1653</v>
      </c>
      <c r="B134" s="68" t="s">
        <v>8</v>
      </c>
      <c r="C134" s="78" t="s">
        <v>1654</v>
      </c>
      <c r="D134" s="68" t="s">
        <v>1655</v>
      </c>
      <c r="E134" s="67" t="s">
        <v>43</v>
      </c>
      <c r="F134" s="67"/>
      <c r="G134" s="68" t="s">
        <v>1656</v>
      </c>
      <c r="H134" s="68" t="s">
        <v>1657</v>
      </c>
      <c r="I134" s="68" t="s">
        <v>1658</v>
      </c>
      <c r="J134" s="68" t="s">
        <v>1659</v>
      </c>
      <c r="K134" s="67" t="s">
        <v>1660</v>
      </c>
      <c r="L134" s="68" t="s">
        <v>1661</v>
      </c>
      <c r="M134" s="68" t="s">
        <v>58</v>
      </c>
      <c r="N134" s="67" t="s">
        <v>1598</v>
      </c>
      <c r="O134" s="81">
        <v>43047</v>
      </c>
      <c r="P134" s="67" t="s">
        <v>724</v>
      </c>
      <c r="Q134" s="67"/>
      <c r="R134" s="128"/>
      <c r="S134" s="67"/>
      <c r="T134" s="67" t="s">
        <v>1662</v>
      </c>
      <c r="U134" s="128">
        <v>41776</v>
      </c>
      <c r="V134" s="67" t="s">
        <v>754</v>
      </c>
      <c r="W134" s="67" t="s">
        <v>1663</v>
      </c>
      <c r="X134" s="67" t="s">
        <v>1664</v>
      </c>
      <c r="Y134" s="68">
        <v>195</v>
      </c>
      <c r="Z134" s="68" t="s">
        <v>1665</v>
      </c>
      <c r="AA134" s="78" t="s">
        <v>1158</v>
      </c>
      <c r="AB134" s="67" t="s">
        <v>61</v>
      </c>
      <c r="AC134" s="67" t="s">
        <v>1666</v>
      </c>
      <c r="AD134" s="67" t="s">
        <v>1667</v>
      </c>
    </row>
    <row r="135" spans="1:228" s="25" customFormat="1" ht="56.25" customHeight="1" x14ac:dyDescent="0.25">
      <c r="A135" s="68" t="s">
        <v>1668</v>
      </c>
      <c r="B135" s="68" t="s">
        <v>9</v>
      </c>
      <c r="C135" s="78" t="s">
        <v>1669</v>
      </c>
      <c r="D135" s="68" t="s">
        <v>914</v>
      </c>
      <c r="E135" s="67" t="s">
        <v>43</v>
      </c>
      <c r="F135" s="67"/>
      <c r="G135" s="68" t="s">
        <v>1670</v>
      </c>
      <c r="H135" s="68" t="s">
        <v>1671</v>
      </c>
      <c r="I135" s="67" t="s">
        <v>1646</v>
      </c>
      <c r="J135" s="68" t="s">
        <v>1672</v>
      </c>
      <c r="K135" s="68" t="s">
        <v>1672</v>
      </c>
      <c r="L135" s="68" t="s">
        <v>1673</v>
      </c>
      <c r="M135" s="68" t="s">
        <v>58</v>
      </c>
      <c r="N135" s="67" t="s">
        <v>1598</v>
      </c>
      <c r="O135" s="81">
        <v>43216</v>
      </c>
      <c r="P135" s="67" t="s">
        <v>724</v>
      </c>
      <c r="Q135" s="67"/>
      <c r="R135" s="128"/>
      <c r="S135" s="67"/>
      <c r="T135" s="67" t="s">
        <v>1674</v>
      </c>
      <c r="U135" s="128">
        <v>42749</v>
      </c>
      <c r="V135" s="67" t="s">
        <v>754</v>
      </c>
      <c r="W135" s="67" t="s">
        <v>232</v>
      </c>
      <c r="X135" s="67" t="s">
        <v>1675</v>
      </c>
      <c r="Y135" s="68">
        <v>60</v>
      </c>
      <c r="Z135" s="68" t="s">
        <v>1676</v>
      </c>
      <c r="AA135" s="78" t="s">
        <v>1677</v>
      </c>
      <c r="AB135" s="67" t="s">
        <v>61</v>
      </c>
      <c r="AC135" s="67" t="s">
        <v>1678</v>
      </c>
      <c r="AD135" s="67" t="s">
        <v>1679</v>
      </c>
    </row>
    <row r="136" spans="1:228" s="25" customFormat="1" ht="84" customHeight="1" x14ac:dyDescent="0.25">
      <c r="A136" s="68" t="s">
        <v>1680</v>
      </c>
      <c r="B136" s="68" t="s">
        <v>10</v>
      </c>
      <c r="C136" s="78" t="s">
        <v>1681</v>
      </c>
      <c r="D136" s="66" t="s">
        <v>1682</v>
      </c>
      <c r="E136" s="122" t="s">
        <v>43</v>
      </c>
      <c r="F136" s="67" t="s">
        <v>1683</v>
      </c>
      <c r="G136" s="68" t="s">
        <v>1684</v>
      </c>
      <c r="H136" s="68"/>
      <c r="I136" s="67"/>
      <c r="J136" s="67"/>
      <c r="K136" s="67" t="s">
        <v>1685</v>
      </c>
      <c r="L136" s="68" t="s">
        <v>1686</v>
      </c>
      <c r="M136" s="68" t="s">
        <v>125</v>
      </c>
      <c r="N136" s="67" t="s">
        <v>1687</v>
      </c>
      <c r="O136" s="81">
        <v>38083</v>
      </c>
      <c r="P136" s="67" t="s">
        <v>1688</v>
      </c>
      <c r="Q136" s="67"/>
      <c r="R136" s="128"/>
      <c r="S136" s="67"/>
      <c r="T136" s="67"/>
      <c r="U136" s="128"/>
      <c r="V136" s="67"/>
      <c r="W136" s="67" t="s">
        <v>1689</v>
      </c>
      <c r="X136" s="68" t="s">
        <v>1625</v>
      </c>
      <c r="Y136" s="68" t="s">
        <v>104</v>
      </c>
      <c r="Z136" s="68" t="s">
        <v>1690</v>
      </c>
      <c r="AA136" s="78" t="s">
        <v>1691</v>
      </c>
      <c r="AB136" s="67" t="s">
        <v>61</v>
      </c>
      <c r="AC136" s="67" t="s">
        <v>1692</v>
      </c>
      <c r="AD136" s="67" t="s">
        <v>1693</v>
      </c>
      <c r="AE136" s="126"/>
      <c r="AF136" s="126"/>
      <c r="AG136" s="126"/>
      <c r="AH136" s="126"/>
      <c r="AI136" s="126"/>
      <c r="AJ136" s="126"/>
      <c r="AK136" s="126"/>
      <c r="AL136" s="126"/>
      <c r="AM136" s="126"/>
      <c r="AN136" s="126"/>
      <c r="AO136" s="126"/>
      <c r="AP136" s="126"/>
      <c r="AQ136" s="126"/>
      <c r="AR136" s="126"/>
      <c r="AS136" s="126"/>
      <c r="AT136" s="126"/>
      <c r="AU136" s="126"/>
      <c r="AV136" s="126"/>
      <c r="AW136" s="126"/>
      <c r="AX136" s="126"/>
      <c r="AY136" s="126"/>
      <c r="AZ136" s="126"/>
      <c r="BA136" s="126"/>
      <c r="BB136" s="126"/>
      <c r="BC136" s="126"/>
      <c r="BD136" s="126"/>
      <c r="BE136" s="126"/>
      <c r="BF136" s="126"/>
      <c r="BG136" s="126"/>
      <c r="BH136" s="126"/>
      <c r="BI136" s="126"/>
      <c r="BJ136" s="126"/>
      <c r="BK136" s="126"/>
      <c r="BL136" s="126"/>
      <c r="BM136" s="126"/>
      <c r="BN136" s="126"/>
      <c r="BO136" s="126"/>
      <c r="BP136" s="126"/>
      <c r="BQ136" s="126"/>
      <c r="BR136" s="126"/>
      <c r="BS136" s="126"/>
      <c r="BT136" s="126"/>
      <c r="BU136" s="126"/>
      <c r="BV136" s="126"/>
      <c r="BW136" s="126"/>
      <c r="BX136" s="126"/>
      <c r="BY136" s="126"/>
      <c r="BZ136" s="126"/>
      <c r="CA136" s="126"/>
      <c r="CB136" s="126"/>
      <c r="CC136" s="126"/>
      <c r="CD136" s="126"/>
      <c r="CE136" s="126"/>
      <c r="CF136" s="126"/>
      <c r="CG136" s="126"/>
      <c r="CH136" s="126"/>
      <c r="CI136" s="126"/>
      <c r="CJ136" s="126"/>
      <c r="CK136" s="126"/>
      <c r="CL136" s="126"/>
      <c r="CM136" s="126"/>
      <c r="CN136" s="126"/>
      <c r="CO136" s="126"/>
      <c r="CP136" s="126"/>
      <c r="CQ136" s="126"/>
      <c r="CR136" s="126"/>
      <c r="CS136" s="126"/>
      <c r="CT136" s="126"/>
      <c r="CU136" s="126"/>
      <c r="CV136" s="126"/>
      <c r="CW136" s="126"/>
      <c r="CX136" s="126"/>
      <c r="CY136" s="126"/>
      <c r="CZ136" s="126"/>
      <c r="DA136" s="126"/>
      <c r="DB136" s="126"/>
      <c r="DC136" s="126"/>
      <c r="DD136" s="126"/>
      <c r="DE136" s="126"/>
      <c r="DF136" s="126"/>
      <c r="DG136" s="126"/>
      <c r="DH136" s="126"/>
      <c r="DI136" s="126"/>
      <c r="DJ136" s="126"/>
      <c r="DK136" s="126"/>
      <c r="DL136" s="126"/>
      <c r="DM136" s="126"/>
      <c r="DN136" s="126"/>
      <c r="DO136" s="126"/>
      <c r="DP136" s="126"/>
      <c r="DQ136" s="126"/>
      <c r="DR136" s="126"/>
      <c r="DS136" s="126"/>
      <c r="DT136" s="126"/>
      <c r="DU136" s="126"/>
      <c r="DV136" s="126"/>
      <c r="DW136" s="126"/>
      <c r="DX136" s="126"/>
      <c r="DY136" s="126"/>
      <c r="DZ136" s="126"/>
      <c r="EA136" s="126"/>
      <c r="EB136" s="126"/>
      <c r="EC136" s="126"/>
      <c r="ED136" s="126"/>
      <c r="EE136" s="126"/>
      <c r="EF136" s="126"/>
      <c r="EG136" s="126"/>
      <c r="EH136" s="126"/>
      <c r="EI136" s="126"/>
      <c r="EJ136" s="126"/>
      <c r="EK136" s="126"/>
      <c r="EL136" s="126"/>
      <c r="EM136" s="126"/>
      <c r="EN136" s="126"/>
      <c r="EO136" s="126"/>
      <c r="EP136" s="126"/>
      <c r="EQ136" s="126"/>
      <c r="ER136" s="126"/>
      <c r="ES136" s="126"/>
      <c r="ET136" s="126"/>
      <c r="EU136" s="126"/>
      <c r="EV136" s="126"/>
      <c r="EW136" s="126"/>
      <c r="EX136" s="126"/>
      <c r="EY136" s="126"/>
      <c r="EZ136" s="126"/>
      <c r="FA136" s="126"/>
      <c r="FB136" s="126"/>
      <c r="FC136" s="126"/>
      <c r="FD136" s="126"/>
      <c r="FE136" s="126"/>
      <c r="FF136" s="126"/>
      <c r="FG136" s="126"/>
      <c r="FH136" s="126"/>
      <c r="FI136" s="126"/>
      <c r="FJ136" s="126"/>
      <c r="FK136" s="126"/>
      <c r="FL136" s="126"/>
      <c r="FM136" s="126"/>
      <c r="FN136" s="126"/>
      <c r="FO136" s="126"/>
      <c r="FP136" s="126"/>
      <c r="FQ136" s="126"/>
      <c r="FR136" s="126"/>
      <c r="FS136" s="126"/>
      <c r="FT136" s="126"/>
      <c r="FU136" s="126"/>
      <c r="FV136" s="126"/>
      <c r="FW136" s="126"/>
      <c r="FX136" s="126"/>
      <c r="FY136" s="126"/>
      <c r="FZ136" s="126"/>
      <c r="GA136" s="126"/>
      <c r="GB136" s="126"/>
      <c r="GC136" s="126"/>
      <c r="GD136" s="126"/>
      <c r="GE136" s="126"/>
      <c r="GF136" s="126"/>
      <c r="GG136" s="126"/>
      <c r="GH136" s="126"/>
      <c r="GI136" s="126"/>
      <c r="GJ136" s="126"/>
      <c r="GK136" s="126"/>
      <c r="GL136" s="126"/>
      <c r="GM136" s="126"/>
      <c r="GN136" s="126"/>
      <c r="GO136" s="126"/>
      <c r="GP136" s="126"/>
      <c r="GQ136" s="126"/>
      <c r="GR136" s="126"/>
      <c r="GS136" s="126"/>
      <c r="GT136" s="126"/>
      <c r="GU136" s="126"/>
      <c r="GV136" s="126"/>
      <c r="GW136" s="126"/>
      <c r="GX136" s="126"/>
      <c r="GY136" s="126"/>
      <c r="GZ136" s="126"/>
      <c r="HA136" s="126"/>
      <c r="HB136" s="126"/>
      <c r="HC136" s="126"/>
      <c r="HD136" s="126"/>
      <c r="HE136" s="126"/>
      <c r="HF136" s="126"/>
      <c r="HG136" s="126"/>
      <c r="HH136" s="126"/>
      <c r="HI136" s="126"/>
      <c r="HJ136" s="126"/>
      <c r="HK136" s="126"/>
      <c r="HL136" s="126"/>
      <c r="HM136" s="126"/>
      <c r="HN136" s="126"/>
      <c r="HO136" s="126"/>
      <c r="HP136" s="126"/>
      <c r="HQ136" s="126"/>
      <c r="HR136" s="126"/>
      <c r="HS136" s="126"/>
      <c r="HT136" s="126"/>
    </row>
    <row r="137" spans="1:228" s="126" customFormat="1" x14ac:dyDescent="0.25">
      <c r="A137" s="65"/>
      <c r="B137" s="139"/>
      <c r="C137" s="133" t="s">
        <v>1694</v>
      </c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128"/>
      <c r="S137" s="67"/>
      <c r="T137" s="67"/>
      <c r="U137" s="128"/>
      <c r="V137" s="67"/>
      <c r="W137" s="67"/>
      <c r="X137" s="68"/>
      <c r="Y137" s="68"/>
      <c r="Z137" s="68" t="s">
        <v>1578</v>
      </c>
      <c r="AA137" s="140"/>
      <c r="AB137" s="67"/>
      <c r="AC137" s="67"/>
      <c r="AD137" s="141"/>
    </row>
    <row r="138" spans="1:228" s="156" customFormat="1" ht="63" x14ac:dyDescent="0.25">
      <c r="A138" s="68" t="s">
        <v>1695</v>
      </c>
      <c r="B138" s="68" t="s">
        <v>1</v>
      </c>
      <c r="C138" s="78" t="s">
        <v>1696</v>
      </c>
      <c r="D138" s="66" t="s">
        <v>1697</v>
      </c>
      <c r="E138" s="67" t="s">
        <v>38</v>
      </c>
      <c r="F138" s="67" t="s">
        <v>695</v>
      </c>
      <c r="G138" s="68" t="s">
        <v>1698</v>
      </c>
      <c r="H138" s="68" t="s">
        <v>1235</v>
      </c>
      <c r="I138" s="67" t="s">
        <v>1236</v>
      </c>
      <c r="J138" s="67" t="s">
        <v>1237</v>
      </c>
      <c r="K138" s="67" t="s">
        <v>1237</v>
      </c>
      <c r="L138" s="68" t="s">
        <v>1699</v>
      </c>
      <c r="M138" s="68" t="s">
        <v>58</v>
      </c>
      <c r="N138" s="67" t="s">
        <v>1700</v>
      </c>
      <c r="O138" s="81">
        <v>38888</v>
      </c>
      <c r="P138" s="67" t="s">
        <v>1701</v>
      </c>
      <c r="Q138" s="67" t="s">
        <v>60</v>
      </c>
      <c r="R138" s="128"/>
      <c r="S138" s="67"/>
      <c r="T138" s="67" t="s">
        <v>55</v>
      </c>
      <c r="U138" s="128"/>
      <c r="V138" s="67"/>
      <c r="W138" s="67" t="s">
        <v>712</v>
      </c>
      <c r="X138" s="68" t="s">
        <v>1702</v>
      </c>
      <c r="Y138" s="68" t="s">
        <v>1703</v>
      </c>
      <c r="Z138" s="68" t="s">
        <v>1704</v>
      </c>
      <c r="AA138" s="78" t="s">
        <v>1652</v>
      </c>
      <c r="AB138" s="67" t="s">
        <v>61</v>
      </c>
      <c r="AC138" s="67" t="s">
        <v>1705</v>
      </c>
      <c r="AD138" s="67" t="s">
        <v>1706</v>
      </c>
    </row>
    <row r="139" spans="1:228" s="170" customFormat="1" x14ac:dyDescent="0.25">
      <c r="A139" s="164"/>
      <c r="B139" s="165"/>
      <c r="C139" s="133" t="s">
        <v>1707</v>
      </c>
      <c r="D139" s="166"/>
      <c r="E139" s="100"/>
      <c r="F139" s="100"/>
      <c r="G139" s="164"/>
      <c r="H139" s="164"/>
      <c r="I139" s="100"/>
      <c r="J139" s="100"/>
      <c r="K139" s="100"/>
      <c r="L139" s="164"/>
      <c r="M139" s="100"/>
      <c r="N139" s="100"/>
      <c r="O139" s="100"/>
      <c r="P139" s="100"/>
      <c r="Q139" s="100"/>
      <c r="R139" s="100"/>
      <c r="S139" s="100"/>
      <c r="T139" s="100"/>
      <c r="U139" s="167"/>
      <c r="V139" s="100"/>
      <c r="W139" s="100"/>
      <c r="X139" s="164"/>
      <c r="Y139" s="164"/>
      <c r="Z139" s="68" t="s">
        <v>1578</v>
      </c>
      <c r="AA139" s="168"/>
      <c r="AB139" s="100"/>
      <c r="AC139" s="100"/>
      <c r="AD139" s="169"/>
    </row>
    <row r="140" spans="1:228" s="25" customFormat="1" ht="74.25" customHeight="1" x14ac:dyDescent="0.25">
      <c r="A140" s="65" t="s">
        <v>1708</v>
      </c>
      <c r="B140" s="65" t="s">
        <v>1</v>
      </c>
      <c r="C140" s="78" t="s">
        <v>1709</v>
      </c>
      <c r="D140" s="66" t="s">
        <v>1710</v>
      </c>
      <c r="E140" s="71" t="s">
        <v>38</v>
      </c>
      <c r="F140" s="67" t="s">
        <v>59</v>
      </c>
      <c r="G140" s="68">
        <v>211740575</v>
      </c>
      <c r="H140" s="67" t="s">
        <v>1711</v>
      </c>
      <c r="I140" s="67" t="s">
        <v>59</v>
      </c>
      <c r="J140" s="67" t="s">
        <v>1712</v>
      </c>
      <c r="K140" s="67" t="s">
        <v>1713</v>
      </c>
      <c r="L140" s="68" t="s">
        <v>1714</v>
      </c>
      <c r="M140" s="68" t="s">
        <v>58</v>
      </c>
      <c r="N140" s="67" t="s">
        <v>1715</v>
      </c>
      <c r="O140" s="81">
        <v>41124</v>
      </c>
      <c r="P140" s="67" t="s">
        <v>1716</v>
      </c>
      <c r="Q140" s="67"/>
      <c r="R140" s="67"/>
      <c r="S140" s="67"/>
      <c r="T140" s="67"/>
      <c r="U140" s="128"/>
      <c r="V140" s="67"/>
      <c r="W140" s="67" t="s">
        <v>232</v>
      </c>
      <c r="X140" s="68" t="s">
        <v>1717</v>
      </c>
      <c r="Y140" s="68" t="s">
        <v>1718</v>
      </c>
      <c r="Z140" s="68" t="s">
        <v>1719</v>
      </c>
      <c r="AA140" s="78" t="s">
        <v>1720</v>
      </c>
      <c r="AB140" s="67"/>
      <c r="AC140" s="67"/>
      <c r="AD140" s="67"/>
    </row>
    <row r="141" spans="1:228" s="25" customFormat="1" ht="74.25" customHeight="1" x14ac:dyDescent="0.25">
      <c r="A141" s="65" t="s">
        <v>1721</v>
      </c>
      <c r="B141" s="65" t="s">
        <v>2</v>
      </c>
      <c r="C141" s="78" t="s">
        <v>1722</v>
      </c>
      <c r="D141" s="66" t="s">
        <v>1723</v>
      </c>
      <c r="E141" s="71" t="s">
        <v>43</v>
      </c>
      <c r="F141" s="67"/>
      <c r="G141" s="68" t="s">
        <v>1724</v>
      </c>
      <c r="H141" s="66" t="s">
        <v>1725</v>
      </c>
      <c r="I141" s="67" t="s">
        <v>1726</v>
      </c>
      <c r="J141" s="67" t="s">
        <v>1727</v>
      </c>
      <c r="K141" s="67" t="s">
        <v>1727</v>
      </c>
      <c r="L141" s="68" t="s">
        <v>1728</v>
      </c>
      <c r="M141" s="68" t="s">
        <v>58</v>
      </c>
      <c r="N141" s="67" t="s">
        <v>1729</v>
      </c>
      <c r="O141" s="81">
        <v>41750</v>
      </c>
      <c r="P141" s="67" t="s">
        <v>724</v>
      </c>
      <c r="Q141" s="67" t="s">
        <v>55</v>
      </c>
      <c r="R141" s="81">
        <v>39723</v>
      </c>
      <c r="S141" s="67" t="s">
        <v>1730</v>
      </c>
      <c r="T141" s="67" t="s">
        <v>119</v>
      </c>
      <c r="U141" s="128">
        <v>40504</v>
      </c>
      <c r="V141" s="67" t="s">
        <v>1731</v>
      </c>
      <c r="W141" s="67" t="s">
        <v>232</v>
      </c>
      <c r="X141" s="68" t="s">
        <v>1717</v>
      </c>
      <c r="Y141" s="68" t="s">
        <v>1718</v>
      </c>
      <c r="Z141" s="68" t="s">
        <v>1732</v>
      </c>
      <c r="AA141" s="78" t="s">
        <v>496</v>
      </c>
      <c r="AB141" s="67" t="s">
        <v>61</v>
      </c>
      <c r="AC141" s="67" t="s">
        <v>1733</v>
      </c>
      <c r="AD141" s="67" t="s">
        <v>1734</v>
      </c>
    </row>
    <row r="142" spans="1:228" s="25" customFormat="1" ht="74.25" customHeight="1" x14ac:dyDescent="0.25">
      <c r="A142" s="65" t="s">
        <v>1735</v>
      </c>
      <c r="B142" s="65" t="s">
        <v>3</v>
      </c>
      <c r="C142" s="78" t="s">
        <v>1736</v>
      </c>
      <c r="D142" s="66" t="s">
        <v>1737</v>
      </c>
      <c r="E142" s="71" t="s">
        <v>43</v>
      </c>
      <c r="F142" s="67"/>
      <c r="G142" s="68" t="s">
        <v>1738</v>
      </c>
      <c r="H142" s="66" t="s">
        <v>1739</v>
      </c>
      <c r="I142" s="67" t="s">
        <v>1740</v>
      </c>
      <c r="J142" s="67" t="s">
        <v>1741</v>
      </c>
      <c r="K142" s="67" t="s">
        <v>1742</v>
      </c>
      <c r="L142" s="68" t="s">
        <v>1743</v>
      </c>
      <c r="M142" s="68" t="s">
        <v>125</v>
      </c>
      <c r="N142" s="67" t="s">
        <v>1744</v>
      </c>
      <c r="O142" s="81">
        <v>38456</v>
      </c>
      <c r="P142" s="67" t="s">
        <v>1745</v>
      </c>
      <c r="Q142" s="67"/>
      <c r="R142" s="67"/>
      <c r="S142" s="67"/>
      <c r="T142" s="67"/>
      <c r="U142" s="67"/>
      <c r="V142" s="67"/>
      <c r="W142" s="67" t="s">
        <v>232</v>
      </c>
      <c r="X142" s="68" t="s">
        <v>1717</v>
      </c>
      <c r="Y142" s="68" t="s">
        <v>1718</v>
      </c>
      <c r="Z142" s="68" t="s">
        <v>1746</v>
      </c>
      <c r="AA142" s="78" t="s">
        <v>496</v>
      </c>
      <c r="AB142" s="67" t="s">
        <v>61</v>
      </c>
      <c r="AC142" s="67" t="s">
        <v>1747</v>
      </c>
      <c r="AD142" s="67"/>
      <c r="AE142" s="127"/>
      <c r="AF142" s="127"/>
      <c r="AG142" s="127"/>
      <c r="AH142" s="127"/>
      <c r="AI142" s="127"/>
      <c r="AJ142" s="127"/>
      <c r="AK142" s="127"/>
      <c r="AL142" s="127"/>
      <c r="AM142" s="127"/>
      <c r="AN142" s="127"/>
      <c r="AO142" s="127"/>
      <c r="AP142" s="127"/>
      <c r="AQ142" s="127"/>
      <c r="AR142" s="127"/>
      <c r="AS142" s="127"/>
      <c r="AT142" s="127"/>
      <c r="AU142" s="127"/>
      <c r="AV142" s="127"/>
      <c r="AW142" s="127"/>
      <c r="AX142" s="127"/>
      <c r="AY142" s="127"/>
      <c r="AZ142" s="127"/>
      <c r="BA142" s="127"/>
      <c r="BB142" s="127"/>
      <c r="BC142" s="127"/>
      <c r="BD142" s="127"/>
      <c r="BE142" s="127"/>
      <c r="BF142" s="127"/>
      <c r="BG142" s="127"/>
      <c r="BH142" s="127"/>
      <c r="BI142" s="127"/>
      <c r="BJ142" s="127"/>
      <c r="BK142" s="127"/>
      <c r="BL142" s="127"/>
      <c r="BM142" s="127"/>
      <c r="BN142" s="127"/>
      <c r="BO142" s="127"/>
      <c r="BP142" s="127"/>
      <c r="BQ142" s="127"/>
      <c r="BR142" s="127"/>
      <c r="BS142" s="127"/>
      <c r="BT142" s="127"/>
      <c r="BU142" s="127"/>
      <c r="BV142" s="127"/>
      <c r="BW142" s="127"/>
      <c r="BX142" s="127"/>
      <c r="BY142" s="127"/>
      <c r="BZ142" s="127"/>
      <c r="CA142" s="127"/>
      <c r="CB142" s="127"/>
      <c r="CC142" s="127"/>
      <c r="CD142" s="127"/>
      <c r="CE142" s="127"/>
      <c r="CF142" s="127"/>
      <c r="CG142" s="127"/>
      <c r="CH142" s="127"/>
      <c r="CI142" s="127"/>
      <c r="CJ142" s="127"/>
      <c r="CK142" s="127"/>
      <c r="CL142" s="127"/>
      <c r="CM142" s="127"/>
      <c r="CN142" s="127"/>
      <c r="CO142" s="127"/>
      <c r="CP142" s="127"/>
      <c r="CQ142" s="127"/>
      <c r="CR142" s="127"/>
      <c r="CS142" s="127"/>
      <c r="CT142" s="127"/>
      <c r="CU142" s="127"/>
      <c r="CV142" s="127"/>
      <c r="CW142" s="127"/>
      <c r="CX142" s="127"/>
      <c r="CY142" s="127"/>
      <c r="CZ142" s="127"/>
      <c r="DA142" s="127"/>
      <c r="DB142" s="127"/>
      <c r="DC142" s="127"/>
      <c r="DD142" s="127"/>
      <c r="DE142" s="127"/>
      <c r="DF142" s="127"/>
      <c r="DG142" s="127"/>
      <c r="DH142" s="127"/>
      <c r="DI142" s="127"/>
      <c r="DJ142" s="127"/>
      <c r="DK142" s="127"/>
      <c r="DL142" s="127"/>
      <c r="DM142" s="127"/>
      <c r="DN142" s="127"/>
      <c r="DO142" s="127"/>
      <c r="DP142" s="127"/>
      <c r="DQ142" s="127"/>
      <c r="DR142" s="127"/>
      <c r="DS142" s="127"/>
      <c r="DT142" s="127"/>
      <c r="DU142" s="127"/>
      <c r="DV142" s="127"/>
      <c r="DW142" s="127"/>
      <c r="DX142" s="127"/>
      <c r="DY142" s="127"/>
      <c r="DZ142" s="127"/>
      <c r="EA142" s="127"/>
      <c r="EB142" s="127"/>
      <c r="EC142" s="127"/>
      <c r="ED142" s="127"/>
      <c r="EE142" s="127"/>
      <c r="EF142" s="127"/>
      <c r="EG142" s="127"/>
      <c r="EH142" s="127"/>
      <c r="EI142" s="127"/>
      <c r="EJ142" s="127"/>
      <c r="EK142" s="127"/>
      <c r="EL142" s="127"/>
      <c r="EM142" s="127"/>
      <c r="EN142" s="127"/>
      <c r="EO142" s="127"/>
      <c r="EP142" s="127"/>
      <c r="EQ142" s="127"/>
      <c r="ER142" s="127"/>
      <c r="ES142" s="127"/>
      <c r="ET142" s="127"/>
      <c r="EU142" s="127"/>
      <c r="EV142" s="127"/>
      <c r="EW142" s="127"/>
      <c r="EX142" s="127"/>
      <c r="EY142" s="127"/>
      <c r="EZ142" s="127"/>
      <c r="FA142" s="127"/>
      <c r="FB142" s="127"/>
      <c r="FC142" s="127"/>
      <c r="FD142" s="127"/>
      <c r="FE142" s="127"/>
      <c r="FF142" s="127"/>
      <c r="FG142" s="127"/>
      <c r="FH142" s="127"/>
      <c r="FI142" s="127"/>
      <c r="FJ142" s="127"/>
      <c r="FK142" s="127"/>
      <c r="FL142" s="127"/>
      <c r="FM142" s="127"/>
      <c r="FN142" s="127"/>
      <c r="FO142" s="127"/>
      <c r="FP142" s="127"/>
      <c r="FQ142" s="127"/>
      <c r="FR142" s="127"/>
      <c r="FS142" s="127"/>
      <c r="FT142" s="127"/>
      <c r="FU142" s="127"/>
      <c r="FV142" s="127"/>
      <c r="FW142" s="127"/>
      <c r="FX142" s="127"/>
      <c r="FY142" s="127"/>
      <c r="FZ142" s="127"/>
      <c r="GA142" s="127"/>
      <c r="GB142" s="127"/>
      <c r="GC142" s="127"/>
      <c r="GD142" s="127"/>
      <c r="GE142" s="127"/>
      <c r="GF142" s="127"/>
      <c r="GG142" s="127"/>
      <c r="GH142" s="127"/>
      <c r="GI142" s="127"/>
      <c r="GJ142" s="127"/>
      <c r="GK142" s="127"/>
      <c r="GL142" s="127"/>
      <c r="GM142" s="127"/>
      <c r="GN142" s="127"/>
      <c r="GO142" s="127"/>
      <c r="GP142" s="127"/>
      <c r="GQ142" s="127"/>
      <c r="GR142" s="127"/>
      <c r="GS142" s="127"/>
      <c r="GT142" s="127"/>
      <c r="GU142" s="127"/>
      <c r="GV142" s="127"/>
      <c r="GW142" s="127"/>
      <c r="GX142" s="127"/>
      <c r="GY142" s="127"/>
      <c r="GZ142" s="127"/>
      <c r="HA142" s="127"/>
      <c r="HB142" s="127"/>
      <c r="HC142" s="127"/>
      <c r="HD142" s="127"/>
      <c r="HE142" s="127"/>
      <c r="HF142" s="127"/>
      <c r="HG142" s="127"/>
      <c r="HH142" s="127"/>
      <c r="HI142" s="127"/>
      <c r="HJ142" s="127"/>
      <c r="HK142" s="127"/>
      <c r="HL142" s="127"/>
      <c r="HM142" s="127"/>
      <c r="HN142" s="127"/>
      <c r="HO142" s="127"/>
      <c r="HP142" s="127"/>
      <c r="HQ142" s="127"/>
      <c r="HR142" s="127"/>
      <c r="HS142" s="127"/>
      <c r="HT142" s="127"/>
    </row>
    <row r="143" spans="1:228" s="127" customFormat="1" ht="74.25" customHeight="1" x14ac:dyDescent="0.25">
      <c r="A143" s="65" t="s">
        <v>1748</v>
      </c>
      <c r="B143" s="65" t="s">
        <v>4</v>
      </c>
      <c r="C143" s="171" t="s">
        <v>1749</v>
      </c>
      <c r="D143" s="66" t="s">
        <v>1750</v>
      </c>
      <c r="E143" s="71" t="s">
        <v>43</v>
      </c>
      <c r="F143" s="67"/>
      <c r="G143" s="68" t="s">
        <v>1751</v>
      </c>
      <c r="H143" s="66" t="s">
        <v>1752</v>
      </c>
      <c r="I143" s="67" t="s">
        <v>1740</v>
      </c>
      <c r="J143" s="67" t="s">
        <v>1753</v>
      </c>
      <c r="K143" s="67" t="s">
        <v>1754</v>
      </c>
      <c r="L143" s="68" t="s">
        <v>1755</v>
      </c>
      <c r="M143" s="68" t="s">
        <v>58</v>
      </c>
      <c r="N143" s="67" t="s">
        <v>1756</v>
      </c>
      <c r="O143" s="67"/>
      <c r="P143" s="67"/>
      <c r="Q143" s="67" t="s">
        <v>55</v>
      </c>
      <c r="R143" s="67"/>
      <c r="S143" s="67"/>
      <c r="T143" s="67" t="s">
        <v>55</v>
      </c>
      <c r="U143" s="67"/>
      <c r="V143" s="67"/>
      <c r="W143" s="67" t="s">
        <v>232</v>
      </c>
      <c r="X143" s="68" t="s">
        <v>1757</v>
      </c>
      <c r="Y143" s="68" t="s">
        <v>1758</v>
      </c>
      <c r="Z143" s="68" t="s">
        <v>1759</v>
      </c>
      <c r="AA143" s="171" t="s">
        <v>1760</v>
      </c>
      <c r="AB143" s="67"/>
      <c r="AC143" s="67"/>
      <c r="AD143" s="67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  <c r="AY143" s="25"/>
      <c r="AZ143" s="25"/>
      <c r="BA143" s="25"/>
      <c r="BB143" s="25"/>
      <c r="BC143" s="25"/>
      <c r="BD143" s="25"/>
      <c r="BE143" s="25"/>
      <c r="BF143" s="25"/>
      <c r="BG143" s="25"/>
      <c r="BH143" s="25"/>
      <c r="BI143" s="25"/>
      <c r="BJ143" s="25"/>
      <c r="BK143" s="25"/>
      <c r="BL143" s="25"/>
      <c r="BM143" s="25"/>
      <c r="BN143" s="25"/>
      <c r="BO143" s="25"/>
      <c r="BP143" s="25"/>
      <c r="BQ143" s="25"/>
      <c r="BR143" s="25"/>
      <c r="BS143" s="25"/>
      <c r="BT143" s="25"/>
      <c r="BU143" s="25"/>
      <c r="BV143" s="25"/>
      <c r="BW143" s="25"/>
      <c r="BX143" s="25"/>
      <c r="BY143" s="25"/>
      <c r="BZ143" s="25"/>
      <c r="CA143" s="25"/>
      <c r="CB143" s="25"/>
      <c r="CC143" s="25"/>
      <c r="CD143" s="25"/>
      <c r="CE143" s="25"/>
      <c r="CF143" s="25"/>
      <c r="CG143" s="25"/>
      <c r="CH143" s="25"/>
      <c r="CI143" s="25"/>
      <c r="CJ143" s="25"/>
      <c r="CK143" s="25"/>
      <c r="CL143" s="25"/>
      <c r="CM143" s="25"/>
      <c r="CN143" s="25"/>
      <c r="CO143" s="25"/>
      <c r="CP143" s="25"/>
      <c r="CQ143" s="25"/>
      <c r="CR143" s="25"/>
      <c r="CS143" s="25"/>
      <c r="CT143" s="25"/>
      <c r="CU143" s="25"/>
      <c r="CV143" s="25"/>
      <c r="CW143" s="25"/>
      <c r="CX143" s="25"/>
      <c r="CY143" s="25"/>
      <c r="CZ143" s="25"/>
      <c r="DA143" s="25"/>
      <c r="DB143" s="25"/>
      <c r="DC143" s="25"/>
      <c r="DD143" s="25"/>
      <c r="DE143" s="25"/>
      <c r="DF143" s="25"/>
      <c r="DG143" s="25"/>
      <c r="DH143" s="25"/>
      <c r="DI143" s="25"/>
      <c r="DJ143" s="25"/>
      <c r="DK143" s="25"/>
      <c r="DL143" s="25"/>
      <c r="DM143" s="25"/>
      <c r="DN143" s="25"/>
      <c r="DO143" s="25"/>
      <c r="DP143" s="25"/>
      <c r="DQ143" s="25"/>
      <c r="DR143" s="25"/>
      <c r="DS143" s="25"/>
      <c r="DT143" s="25"/>
      <c r="DU143" s="25"/>
      <c r="DV143" s="25"/>
      <c r="DW143" s="25"/>
      <c r="DX143" s="25"/>
      <c r="DY143" s="25"/>
      <c r="DZ143" s="25"/>
      <c r="EA143" s="25"/>
      <c r="EB143" s="25"/>
      <c r="EC143" s="25"/>
      <c r="ED143" s="25"/>
      <c r="EE143" s="25"/>
      <c r="EF143" s="25"/>
      <c r="EG143" s="25"/>
      <c r="EH143" s="25"/>
      <c r="EI143" s="25"/>
      <c r="EJ143" s="25"/>
      <c r="EK143" s="25"/>
      <c r="EL143" s="25"/>
      <c r="EM143" s="25"/>
      <c r="EN143" s="25"/>
      <c r="EO143" s="25"/>
      <c r="EP143" s="25"/>
      <c r="EQ143" s="25"/>
      <c r="ER143" s="25"/>
      <c r="ES143" s="25"/>
      <c r="ET143" s="25"/>
      <c r="EU143" s="25"/>
      <c r="EV143" s="25"/>
      <c r="EW143" s="25"/>
      <c r="EX143" s="25"/>
      <c r="EY143" s="25"/>
      <c r="EZ143" s="25"/>
      <c r="FA143" s="25"/>
      <c r="FB143" s="25"/>
      <c r="FC143" s="25"/>
      <c r="FD143" s="25"/>
      <c r="FE143" s="25"/>
      <c r="FF143" s="25"/>
      <c r="FG143" s="25"/>
      <c r="FH143" s="25"/>
      <c r="FI143" s="25"/>
      <c r="FJ143" s="25"/>
      <c r="FK143" s="25"/>
      <c r="FL143" s="25"/>
      <c r="FM143" s="25"/>
      <c r="FN143" s="25"/>
      <c r="FO143" s="25"/>
      <c r="FP143" s="25"/>
      <c r="FQ143" s="25"/>
      <c r="FR143" s="25"/>
      <c r="FS143" s="25"/>
      <c r="FT143" s="25"/>
      <c r="FU143" s="25"/>
      <c r="FV143" s="25"/>
      <c r="FW143" s="25"/>
      <c r="FX143" s="25"/>
      <c r="FY143" s="25"/>
      <c r="FZ143" s="25"/>
      <c r="GA143" s="25"/>
      <c r="GB143" s="25"/>
      <c r="GC143" s="25"/>
      <c r="GD143" s="25"/>
      <c r="GE143" s="25"/>
      <c r="GF143" s="25"/>
      <c r="GG143" s="25"/>
      <c r="GH143" s="25"/>
      <c r="GI143" s="25"/>
      <c r="GJ143" s="25"/>
      <c r="GK143" s="25"/>
      <c r="GL143" s="25"/>
      <c r="GM143" s="25"/>
      <c r="GN143" s="25"/>
      <c r="GO143" s="25"/>
      <c r="GP143" s="25"/>
      <c r="GQ143" s="25"/>
      <c r="GR143" s="25"/>
      <c r="GS143" s="25"/>
      <c r="GT143" s="25"/>
      <c r="GU143" s="25"/>
      <c r="GV143" s="25"/>
      <c r="GW143" s="25"/>
      <c r="GX143" s="25"/>
      <c r="GY143" s="25"/>
      <c r="GZ143" s="25"/>
      <c r="HA143" s="25"/>
      <c r="HB143" s="25"/>
      <c r="HC143" s="25"/>
      <c r="HD143" s="25"/>
      <c r="HE143" s="25"/>
      <c r="HF143" s="25"/>
      <c r="HG143" s="25"/>
      <c r="HH143" s="25"/>
      <c r="HI143" s="25"/>
      <c r="HJ143" s="25"/>
      <c r="HK143" s="25"/>
      <c r="HL143" s="25"/>
      <c r="HM143" s="25"/>
      <c r="HN143" s="25"/>
      <c r="HO143" s="25"/>
      <c r="HP143" s="25"/>
      <c r="HQ143" s="25"/>
      <c r="HR143" s="25"/>
      <c r="HS143" s="25"/>
      <c r="HT143" s="25"/>
    </row>
    <row r="144" spans="1:228" s="25" customFormat="1" ht="74.25" customHeight="1" x14ac:dyDescent="0.25">
      <c r="A144" s="65" t="s">
        <v>1761</v>
      </c>
      <c r="B144" s="65" t="s">
        <v>5</v>
      </c>
      <c r="C144" s="78" t="s">
        <v>1762</v>
      </c>
      <c r="D144" s="68" t="s">
        <v>1763</v>
      </c>
      <c r="E144" s="122" t="s">
        <v>43</v>
      </c>
      <c r="F144" s="67" t="s">
        <v>59</v>
      </c>
      <c r="G144" s="68" t="s">
        <v>1764</v>
      </c>
      <c r="H144" s="67" t="s">
        <v>1765</v>
      </c>
      <c r="I144" s="67" t="s">
        <v>1766</v>
      </c>
      <c r="J144" s="67" t="s">
        <v>1767</v>
      </c>
      <c r="K144" s="67" t="s">
        <v>1768</v>
      </c>
      <c r="L144" s="67">
        <v>938057078</v>
      </c>
      <c r="M144" s="68" t="s">
        <v>58</v>
      </c>
      <c r="N144" s="67" t="s">
        <v>1769</v>
      </c>
      <c r="O144" s="81">
        <v>41613</v>
      </c>
      <c r="P144" s="67" t="s">
        <v>752</v>
      </c>
      <c r="Q144" s="67" t="s">
        <v>55</v>
      </c>
      <c r="R144" s="81">
        <v>40128</v>
      </c>
      <c r="S144" s="67" t="s">
        <v>752</v>
      </c>
      <c r="T144" s="67" t="s">
        <v>1770</v>
      </c>
      <c r="U144" s="81">
        <v>42863</v>
      </c>
      <c r="V144" s="67" t="s">
        <v>909</v>
      </c>
      <c r="W144" s="67" t="s">
        <v>232</v>
      </c>
      <c r="X144" s="68" t="s">
        <v>1771</v>
      </c>
      <c r="Y144" s="68" t="s">
        <v>382</v>
      </c>
      <c r="Z144" s="68" t="s">
        <v>1772</v>
      </c>
      <c r="AA144" s="78" t="s">
        <v>1313</v>
      </c>
      <c r="AB144" s="67"/>
      <c r="AC144" s="67"/>
      <c r="AD144" s="67"/>
    </row>
    <row r="145" spans="1:233" s="25" customFormat="1" ht="74.25" customHeight="1" x14ac:dyDescent="0.25">
      <c r="A145" s="65" t="s">
        <v>1773</v>
      </c>
      <c r="B145" s="65" t="s">
        <v>7</v>
      </c>
      <c r="C145" s="78" t="s">
        <v>1774</v>
      </c>
      <c r="D145" s="66" t="s">
        <v>1775</v>
      </c>
      <c r="E145" s="71" t="s">
        <v>43</v>
      </c>
      <c r="F145" s="67" t="s">
        <v>1776</v>
      </c>
      <c r="G145" s="68" t="s">
        <v>1777</v>
      </c>
      <c r="H145" s="66" t="s">
        <v>1778</v>
      </c>
      <c r="I145" s="67" t="s">
        <v>1740</v>
      </c>
      <c r="J145" s="67" t="s">
        <v>1779</v>
      </c>
      <c r="K145" s="67" t="s">
        <v>1779</v>
      </c>
      <c r="L145" s="68" t="s">
        <v>1780</v>
      </c>
      <c r="M145" s="68" t="s">
        <v>58</v>
      </c>
      <c r="N145" s="67" t="s">
        <v>1781</v>
      </c>
      <c r="O145" s="68" t="s">
        <v>1782</v>
      </c>
      <c r="P145" s="67" t="s">
        <v>1783</v>
      </c>
      <c r="Q145" s="67" t="s">
        <v>55</v>
      </c>
      <c r="R145" s="68" t="s">
        <v>1784</v>
      </c>
      <c r="S145" s="67" t="s">
        <v>1783</v>
      </c>
      <c r="T145" s="67" t="s">
        <v>1785</v>
      </c>
      <c r="U145" s="68" t="s">
        <v>1786</v>
      </c>
      <c r="V145" s="67"/>
      <c r="W145" s="67" t="s">
        <v>232</v>
      </c>
      <c r="X145" s="67"/>
      <c r="Y145" s="67"/>
      <c r="Z145" s="67"/>
      <c r="AA145" s="68" t="s">
        <v>1787</v>
      </c>
      <c r="AB145" s="68"/>
      <c r="AC145" s="46"/>
      <c r="AD145" s="68"/>
    </row>
    <row r="146" spans="1:233" s="25" customFormat="1" ht="74.25" customHeight="1" x14ac:dyDescent="0.25">
      <c r="A146" s="65" t="s">
        <v>1788</v>
      </c>
      <c r="B146" s="65" t="s">
        <v>8</v>
      </c>
      <c r="C146" s="78" t="s">
        <v>1789</v>
      </c>
      <c r="D146" s="66" t="s">
        <v>1790</v>
      </c>
      <c r="E146" s="71" t="s">
        <v>38</v>
      </c>
      <c r="F146" s="67" t="s">
        <v>59</v>
      </c>
      <c r="G146" s="68" t="s">
        <v>1791</v>
      </c>
      <c r="H146" s="67" t="s">
        <v>1792</v>
      </c>
      <c r="I146" s="67" t="s">
        <v>59</v>
      </c>
      <c r="J146" s="67" t="s">
        <v>1793</v>
      </c>
      <c r="K146" s="67" t="s">
        <v>1794</v>
      </c>
      <c r="L146" s="68" t="s">
        <v>1795</v>
      </c>
      <c r="M146" s="68" t="s">
        <v>58</v>
      </c>
      <c r="N146" s="67" t="s">
        <v>1796</v>
      </c>
      <c r="O146" s="68" t="s">
        <v>1797</v>
      </c>
      <c r="P146" s="67" t="s">
        <v>1392</v>
      </c>
      <c r="Q146" s="67" t="s">
        <v>55</v>
      </c>
      <c r="R146" s="68" t="s">
        <v>1798</v>
      </c>
      <c r="S146" s="67" t="s">
        <v>1392</v>
      </c>
      <c r="T146" s="67" t="s">
        <v>1770</v>
      </c>
      <c r="U146" s="68" t="s">
        <v>525</v>
      </c>
      <c r="V146" s="67" t="s">
        <v>526</v>
      </c>
      <c r="W146" s="67" t="s">
        <v>232</v>
      </c>
      <c r="X146" s="67"/>
      <c r="Y146" s="67"/>
      <c r="Z146" s="67"/>
      <c r="AA146" s="68" t="s">
        <v>1799</v>
      </c>
      <c r="AB146" s="68"/>
      <c r="AC146" s="46"/>
      <c r="AD146" s="68"/>
    </row>
    <row r="147" spans="1:233" s="25" customFormat="1" ht="74.25" customHeight="1" x14ac:dyDescent="0.25">
      <c r="A147" s="65" t="s">
        <v>1800</v>
      </c>
      <c r="B147" s="65" t="s">
        <v>9</v>
      </c>
      <c r="C147" s="78" t="s">
        <v>1801</v>
      </c>
      <c r="D147" s="66" t="s">
        <v>1802</v>
      </c>
      <c r="E147" s="71" t="s">
        <v>43</v>
      </c>
      <c r="F147" s="67" t="s">
        <v>695</v>
      </c>
      <c r="G147" s="172" t="s">
        <v>1803</v>
      </c>
      <c r="H147" s="68" t="s">
        <v>1804</v>
      </c>
      <c r="I147" s="67" t="s">
        <v>1740</v>
      </c>
      <c r="J147" s="68" t="s">
        <v>1805</v>
      </c>
      <c r="K147" s="68" t="s">
        <v>1805</v>
      </c>
      <c r="L147" s="172" t="s">
        <v>1806</v>
      </c>
      <c r="M147" s="68" t="s">
        <v>58</v>
      </c>
      <c r="N147" s="173" t="s">
        <v>1807</v>
      </c>
      <c r="O147" s="173"/>
      <c r="P147" s="173"/>
      <c r="Q147" s="174" t="s">
        <v>55</v>
      </c>
      <c r="R147" s="174"/>
      <c r="S147" s="174"/>
      <c r="T147" s="67" t="s">
        <v>45</v>
      </c>
      <c r="U147" s="67"/>
      <c r="V147" s="67"/>
      <c r="W147" s="68" t="s">
        <v>712</v>
      </c>
      <c r="X147" s="68"/>
      <c r="Y147" s="68"/>
      <c r="Z147" s="68"/>
      <c r="AA147" s="68"/>
      <c r="AB147" s="68"/>
      <c r="AC147" s="46"/>
      <c r="AD147" s="68"/>
    </row>
    <row r="148" spans="1:233" s="127" customFormat="1" ht="74.25" customHeight="1" x14ac:dyDescent="0.25">
      <c r="A148" s="65" t="s">
        <v>1808</v>
      </c>
      <c r="B148" s="65" t="s">
        <v>10</v>
      </c>
      <c r="C148" s="78" t="s">
        <v>1809</v>
      </c>
      <c r="D148" s="66" t="s">
        <v>1810</v>
      </c>
      <c r="E148" s="71" t="s">
        <v>38</v>
      </c>
      <c r="F148" s="67" t="s">
        <v>1776</v>
      </c>
      <c r="G148" s="68" t="s">
        <v>1811</v>
      </c>
      <c r="H148" s="66" t="s">
        <v>1812</v>
      </c>
      <c r="I148" s="67" t="s">
        <v>1813</v>
      </c>
      <c r="J148" s="175" t="s">
        <v>1814</v>
      </c>
      <c r="K148" s="175" t="s">
        <v>1814</v>
      </c>
      <c r="L148" s="68" t="s">
        <v>1815</v>
      </c>
      <c r="M148" s="68" t="s">
        <v>58</v>
      </c>
      <c r="N148" s="67" t="s">
        <v>1816</v>
      </c>
      <c r="O148" s="68" t="s">
        <v>1817</v>
      </c>
      <c r="P148" s="67" t="s">
        <v>1392</v>
      </c>
      <c r="Q148" s="67" t="s">
        <v>55</v>
      </c>
      <c r="R148" s="68" t="s">
        <v>1818</v>
      </c>
      <c r="S148" s="67" t="s">
        <v>1819</v>
      </c>
      <c r="T148" s="67" t="s">
        <v>55</v>
      </c>
      <c r="U148" s="67"/>
      <c r="V148" s="67"/>
      <c r="W148" s="67" t="s">
        <v>232</v>
      </c>
      <c r="X148" s="67"/>
      <c r="Y148" s="67"/>
      <c r="Z148" s="67"/>
      <c r="AA148" s="68" t="s">
        <v>1820</v>
      </c>
      <c r="AB148" s="68"/>
      <c r="AC148" s="46"/>
      <c r="AD148" s="68"/>
    </row>
    <row r="149" spans="1:233" s="25" customFormat="1" ht="74.25" customHeight="1" x14ac:dyDescent="0.25">
      <c r="A149" s="65" t="s">
        <v>1821</v>
      </c>
      <c r="B149" s="65" t="s">
        <v>11</v>
      </c>
      <c r="C149" s="176" t="s">
        <v>1822</v>
      </c>
      <c r="D149" s="66" t="s">
        <v>1823</v>
      </c>
      <c r="E149" s="71" t="s">
        <v>43</v>
      </c>
      <c r="F149" s="67" t="s">
        <v>1824</v>
      </c>
      <c r="G149" s="68" t="s">
        <v>1825</v>
      </c>
      <c r="H149" s="66" t="s">
        <v>1826</v>
      </c>
      <c r="I149" s="67" t="s">
        <v>1740</v>
      </c>
      <c r="J149" s="177" t="s">
        <v>1827</v>
      </c>
      <c r="K149" s="177" t="s">
        <v>1828</v>
      </c>
      <c r="L149" s="68" t="s">
        <v>1829</v>
      </c>
      <c r="M149" s="68" t="s">
        <v>58</v>
      </c>
      <c r="N149" s="67" t="s">
        <v>1781</v>
      </c>
      <c r="O149" s="68" t="s">
        <v>1830</v>
      </c>
      <c r="P149" s="67" t="s">
        <v>1783</v>
      </c>
      <c r="Q149" s="67" t="s">
        <v>491</v>
      </c>
      <c r="R149" s="177" t="s">
        <v>1831</v>
      </c>
      <c r="S149" s="146" t="s">
        <v>1382</v>
      </c>
      <c r="T149" s="67"/>
      <c r="U149" s="67"/>
      <c r="V149" s="67"/>
      <c r="W149" s="67" t="s">
        <v>232</v>
      </c>
      <c r="X149" s="67"/>
      <c r="Y149" s="67"/>
      <c r="Z149" s="67"/>
      <c r="AA149" s="68" t="s">
        <v>1832</v>
      </c>
      <c r="AB149" s="68"/>
      <c r="AC149" s="46"/>
      <c r="AD149" s="68"/>
    </row>
    <row r="150" spans="1:233" s="126" customFormat="1" ht="74.25" customHeight="1" x14ac:dyDescent="0.25">
      <c r="A150" s="65" t="s">
        <v>1833</v>
      </c>
      <c r="B150" s="65" t="s">
        <v>12</v>
      </c>
      <c r="C150" s="78" t="s">
        <v>1834</v>
      </c>
      <c r="D150" s="68" t="s">
        <v>1835</v>
      </c>
      <c r="E150" s="67" t="s">
        <v>43</v>
      </c>
      <c r="F150" s="67" t="s">
        <v>85</v>
      </c>
      <c r="G150" s="68" t="s">
        <v>1836</v>
      </c>
      <c r="H150" s="68" t="s">
        <v>1837</v>
      </c>
      <c r="I150" s="67" t="s">
        <v>1813</v>
      </c>
      <c r="J150" s="78" t="s">
        <v>1838</v>
      </c>
      <c r="K150" s="171" t="s">
        <v>1839</v>
      </c>
      <c r="L150" s="171" t="s">
        <v>1840</v>
      </c>
      <c r="M150" s="68" t="s">
        <v>125</v>
      </c>
      <c r="N150" s="78" t="s">
        <v>1841</v>
      </c>
      <c r="O150" s="78"/>
      <c r="P150" s="78"/>
      <c r="Q150" s="67" t="s">
        <v>491</v>
      </c>
      <c r="R150" s="68" t="s">
        <v>1842</v>
      </c>
      <c r="S150" s="67" t="s">
        <v>526</v>
      </c>
      <c r="T150" s="67" t="s">
        <v>1770</v>
      </c>
      <c r="U150" s="68" t="s">
        <v>1843</v>
      </c>
      <c r="V150" s="67" t="s">
        <v>526</v>
      </c>
      <c r="W150" s="68" t="s">
        <v>712</v>
      </c>
      <c r="X150" s="171"/>
      <c r="Y150" s="171"/>
      <c r="Z150" s="171"/>
      <c r="AA150" s="81" t="s">
        <v>1844</v>
      </c>
      <c r="AB150" s="67"/>
      <c r="AC150" s="45"/>
      <c r="AD150" s="78"/>
      <c r="AE150" s="178"/>
      <c r="AF150" s="178"/>
      <c r="AG150" s="178"/>
      <c r="AH150" s="178"/>
      <c r="AI150" s="178"/>
      <c r="AJ150" s="178"/>
      <c r="AK150" s="178"/>
      <c r="AL150" s="178"/>
      <c r="AM150" s="178"/>
      <c r="AN150" s="178"/>
      <c r="AO150" s="178"/>
      <c r="AP150" s="178"/>
      <c r="AQ150" s="178"/>
      <c r="AR150" s="178"/>
      <c r="AS150" s="178"/>
      <c r="AT150" s="178"/>
      <c r="AU150" s="178"/>
      <c r="AV150" s="178"/>
      <c r="AW150" s="178"/>
      <c r="AX150" s="178"/>
      <c r="AY150" s="178"/>
      <c r="AZ150" s="178"/>
      <c r="BA150" s="178"/>
      <c r="BB150" s="178"/>
      <c r="BC150" s="178"/>
      <c r="BD150" s="178"/>
      <c r="BE150" s="178"/>
      <c r="BF150" s="178"/>
      <c r="BG150" s="178"/>
      <c r="BH150" s="178"/>
      <c r="BI150" s="178"/>
      <c r="BJ150" s="178"/>
      <c r="BK150" s="178"/>
      <c r="BL150" s="178"/>
      <c r="BM150" s="178"/>
      <c r="BN150" s="178"/>
      <c r="BO150" s="178"/>
      <c r="BP150" s="178"/>
      <c r="BQ150" s="178"/>
      <c r="BR150" s="178"/>
      <c r="BS150" s="178"/>
      <c r="BT150" s="178"/>
      <c r="BU150" s="178"/>
      <c r="BV150" s="178"/>
      <c r="BW150" s="178"/>
      <c r="BX150" s="178"/>
      <c r="BY150" s="178"/>
      <c r="BZ150" s="178"/>
      <c r="CA150" s="178"/>
      <c r="CB150" s="178"/>
      <c r="CC150" s="178"/>
      <c r="CD150" s="178"/>
      <c r="CE150" s="178"/>
      <c r="CF150" s="178"/>
      <c r="CG150" s="178"/>
      <c r="CH150" s="178"/>
      <c r="CI150" s="178"/>
      <c r="CJ150" s="178"/>
      <c r="CK150" s="178"/>
      <c r="CL150" s="178"/>
      <c r="CM150" s="178"/>
      <c r="CN150" s="178"/>
      <c r="CO150" s="178"/>
      <c r="CP150" s="178"/>
      <c r="CQ150" s="178"/>
      <c r="CR150" s="178"/>
      <c r="CS150" s="178"/>
      <c r="CT150" s="178"/>
      <c r="CU150" s="178"/>
      <c r="CV150" s="178"/>
      <c r="CW150" s="178"/>
      <c r="CX150" s="178"/>
      <c r="CY150" s="178"/>
      <c r="CZ150" s="178"/>
      <c r="DA150" s="178"/>
      <c r="DB150" s="178"/>
      <c r="DC150" s="178"/>
      <c r="DD150" s="178"/>
      <c r="DE150" s="178"/>
      <c r="DF150" s="178"/>
      <c r="DG150" s="178"/>
      <c r="DH150" s="178"/>
      <c r="DI150" s="178"/>
      <c r="DJ150" s="178"/>
      <c r="DK150" s="178"/>
      <c r="DL150" s="178"/>
      <c r="DM150" s="178"/>
      <c r="DN150" s="178"/>
      <c r="DO150" s="178"/>
      <c r="DP150" s="178"/>
      <c r="DQ150" s="178"/>
      <c r="DR150" s="178"/>
      <c r="DS150" s="178"/>
      <c r="DT150" s="178"/>
      <c r="DU150" s="178"/>
      <c r="DV150" s="178"/>
      <c r="DW150" s="178"/>
      <c r="DX150" s="178"/>
      <c r="DY150" s="178"/>
      <c r="DZ150" s="178"/>
      <c r="EA150" s="178"/>
      <c r="EB150" s="178"/>
      <c r="EC150" s="178"/>
      <c r="ED150" s="178"/>
      <c r="EE150" s="178"/>
      <c r="EF150" s="178"/>
      <c r="EG150" s="178"/>
      <c r="EH150" s="178"/>
      <c r="EI150" s="178"/>
      <c r="EJ150" s="178"/>
      <c r="EK150" s="178"/>
      <c r="EL150" s="178"/>
      <c r="EM150" s="178"/>
      <c r="EN150" s="178"/>
      <c r="EO150" s="178"/>
      <c r="EP150" s="178"/>
      <c r="EQ150" s="178"/>
      <c r="ER150" s="178"/>
      <c r="ES150" s="178"/>
      <c r="ET150" s="178"/>
      <c r="EU150" s="178"/>
      <c r="EV150" s="178"/>
      <c r="EW150" s="178"/>
      <c r="EX150" s="178"/>
      <c r="EY150" s="178"/>
      <c r="EZ150" s="178"/>
      <c r="FA150" s="178"/>
      <c r="FB150" s="178"/>
      <c r="FC150" s="178"/>
      <c r="FD150" s="178"/>
      <c r="FE150" s="178"/>
      <c r="FF150" s="178"/>
      <c r="FG150" s="178"/>
      <c r="FH150" s="178"/>
      <c r="FI150" s="178"/>
      <c r="FJ150" s="178"/>
      <c r="FK150" s="178"/>
      <c r="FL150" s="178"/>
      <c r="FM150" s="178"/>
      <c r="FN150" s="178"/>
      <c r="FO150" s="178"/>
      <c r="FP150" s="178"/>
      <c r="FQ150" s="178"/>
      <c r="FR150" s="178"/>
      <c r="FS150" s="178"/>
      <c r="FT150" s="178"/>
      <c r="FU150" s="178"/>
      <c r="FV150" s="178"/>
      <c r="FW150" s="178"/>
      <c r="FX150" s="178"/>
      <c r="FY150" s="178"/>
      <c r="FZ150" s="178"/>
      <c r="GA150" s="178"/>
      <c r="GB150" s="178"/>
      <c r="GC150" s="178"/>
      <c r="GD150" s="178"/>
      <c r="GE150" s="178"/>
      <c r="GF150" s="178"/>
      <c r="GG150" s="178"/>
      <c r="GH150" s="178"/>
      <c r="GI150" s="178"/>
      <c r="GJ150" s="178"/>
      <c r="GK150" s="178"/>
      <c r="GL150" s="178"/>
      <c r="GM150" s="178"/>
      <c r="GN150" s="178"/>
      <c r="GO150" s="178"/>
      <c r="GP150" s="178"/>
      <c r="GQ150" s="178"/>
      <c r="GR150" s="178"/>
      <c r="GS150" s="178"/>
      <c r="GT150" s="178"/>
      <c r="GU150" s="178"/>
      <c r="GV150" s="178"/>
      <c r="GW150" s="178"/>
      <c r="GX150" s="178"/>
      <c r="GY150" s="178"/>
      <c r="GZ150" s="178"/>
      <c r="HA150" s="178"/>
      <c r="HB150" s="178"/>
      <c r="HC150" s="178"/>
      <c r="HD150" s="178"/>
      <c r="HE150" s="178"/>
      <c r="HF150" s="178"/>
      <c r="HG150" s="178"/>
      <c r="HH150" s="178"/>
      <c r="HI150" s="178"/>
      <c r="HJ150" s="178"/>
      <c r="HK150" s="178"/>
      <c r="HL150" s="178"/>
      <c r="HM150" s="178"/>
      <c r="HN150" s="178"/>
      <c r="HO150" s="178"/>
      <c r="HP150" s="178"/>
      <c r="HQ150" s="178"/>
      <c r="HR150" s="178"/>
      <c r="HS150" s="178"/>
      <c r="HT150" s="178"/>
      <c r="HU150" s="178"/>
      <c r="HV150" s="178"/>
      <c r="HW150" s="178"/>
      <c r="HX150" s="178"/>
      <c r="HY150" s="178"/>
    </row>
    <row r="151" spans="1:233" s="126" customFormat="1" ht="74.25" customHeight="1" x14ac:dyDescent="0.25">
      <c r="A151" s="65" t="s">
        <v>1845</v>
      </c>
      <c r="B151" s="65" t="s">
        <v>13</v>
      </c>
      <c r="C151" s="78" t="s">
        <v>1846</v>
      </c>
      <c r="D151" s="68" t="s">
        <v>1847</v>
      </c>
      <c r="E151" s="67" t="s">
        <v>43</v>
      </c>
      <c r="F151" s="67" t="s">
        <v>1848</v>
      </c>
      <c r="G151" s="68" t="s">
        <v>1849</v>
      </c>
      <c r="H151" s="68" t="s">
        <v>1850</v>
      </c>
      <c r="I151" s="67" t="s">
        <v>1851</v>
      </c>
      <c r="J151" s="68" t="s">
        <v>1852</v>
      </c>
      <c r="K151" s="68" t="s">
        <v>1852</v>
      </c>
      <c r="L151" s="68" t="s">
        <v>1853</v>
      </c>
      <c r="M151" s="68" t="s">
        <v>125</v>
      </c>
      <c r="N151" s="67" t="s">
        <v>1854</v>
      </c>
      <c r="O151" s="68" t="s">
        <v>1855</v>
      </c>
      <c r="P151" s="67" t="s">
        <v>1856</v>
      </c>
      <c r="Q151" s="67"/>
      <c r="R151" s="67"/>
      <c r="S151" s="67"/>
      <c r="T151" s="67" t="s">
        <v>45</v>
      </c>
      <c r="U151" s="68" t="s">
        <v>1857</v>
      </c>
      <c r="V151" s="67" t="s">
        <v>526</v>
      </c>
      <c r="W151" s="67" t="s">
        <v>232</v>
      </c>
      <c r="X151" s="67" t="s">
        <v>61</v>
      </c>
      <c r="Y151" s="67" t="s">
        <v>1858</v>
      </c>
      <c r="Z151" s="67" t="s">
        <v>1859</v>
      </c>
      <c r="AA151" s="67" t="s">
        <v>1860</v>
      </c>
      <c r="AB151" s="67" t="s">
        <v>61</v>
      </c>
      <c r="AC151" s="67" t="s">
        <v>1858</v>
      </c>
      <c r="AD151" s="67" t="s">
        <v>1859</v>
      </c>
      <c r="AE151" s="179"/>
      <c r="AF151" s="179"/>
      <c r="AG151" s="179"/>
      <c r="AH151" s="179"/>
      <c r="AI151" s="179"/>
      <c r="AJ151" s="179"/>
      <c r="AK151" s="179"/>
      <c r="AL151" s="179"/>
      <c r="AM151" s="179"/>
      <c r="AN151" s="179"/>
      <c r="AO151" s="179"/>
      <c r="AP151" s="179"/>
      <c r="AQ151" s="179"/>
      <c r="AR151" s="179"/>
      <c r="AS151" s="179"/>
      <c r="AT151" s="179"/>
      <c r="AU151" s="179"/>
      <c r="AV151" s="179"/>
      <c r="AW151" s="179"/>
      <c r="AX151" s="179"/>
      <c r="AY151" s="179"/>
      <c r="AZ151" s="179"/>
      <c r="BA151" s="179"/>
      <c r="BB151" s="179"/>
      <c r="BC151" s="179"/>
      <c r="BD151" s="179"/>
      <c r="BE151" s="179"/>
      <c r="BF151" s="179"/>
      <c r="BG151" s="179"/>
      <c r="BH151" s="179"/>
      <c r="BI151" s="179"/>
      <c r="BJ151" s="179"/>
      <c r="BK151" s="179"/>
      <c r="BL151" s="179"/>
      <c r="BM151" s="179"/>
      <c r="BN151" s="179"/>
      <c r="BO151" s="179"/>
      <c r="BP151" s="179"/>
      <c r="BQ151" s="179"/>
      <c r="BR151" s="179"/>
      <c r="BS151" s="179"/>
      <c r="BT151" s="179"/>
      <c r="BU151" s="179"/>
      <c r="BV151" s="179"/>
      <c r="BW151" s="179"/>
      <c r="BX151" s="179"/>
      <c r="BY151" s="179"/>
      <c r="BZ151" s="179"/>
      <c r="CA151" s="179"/>
      <c r="CB151" s="179"/>
      <c r="CC151" s="179"/>
      <c r="CD151" s="180"/>
    </row>
    <row r="152" spans="1:233" s="126" customFormat="1" ht="74.25" customHeight="1" x14ac:dyDescent="0.25">
      <c r="A152" s="65" t="s">
        <v>1861</v>
      </c>
      <c r="B152" s="65" t="s">
        <v>14</v>
      </c>
      <c r="C152" s="78" t="s">
        <v>1862</v>
      </c>
      <c r="D152" s="68" t="s">
        <v>1863</v>
      </c>
      <c r="E152" s="67" t="s">
        <v>43</v>
      </c>
      <c r="F152" s="67" t="s">
        <v>695</v>
      </c>
      <c r="G152" s="68" t="s">
        <v>1864</v>
      </c>
      <c r="H152" s="68" t="s">
        <v>1865</v>
      </c>
      <c r="I152" s="67" t="s">
        <v>1866</v>
      </c>
      <c r="J152" s="68" t="s">
        <v>1867</v>
      </c>
      <c r="K152" s="68" t="s">
        <v>1867</v>
      </c>
      <c r="L152" s="68" t="s">
        <v>1868</v>
      </c>
      <c r="M152" s="68" t="s">
        <v>58</v>
      </c>
      <c r="N152" s="67" t="s">
        <v>1869</v>
      </c>
      <c r="O152" s="68" t="s">
        <v>1870</v>
      </c>
      <c r="P152" s="67" t="s">
        <v>1392</v>
      </c>
      <c r="Q152" s="67" t="s">
        <v>491</v>
      </c>
      <c r="R152" s="68" t="s">
        <v>1012</v>
      </c>
      <c r="S152" s="67" t="s">
        <v>1871</v>
      </c>
      <c r="T152" s="67" t="s">
        <v>131</v>
      </c>
      <c r="U152" s="68" t="s">
        <v>1872</v>
      </c>
      <c r="V152" s="67" t="s">
        <v>550</v>
      </c>
      <c r="W152" s="68" t="s">
        <v>1873</v>
      </c>
      <c r="X152" s="68"/>
      <c r="Y152" s="68"/>
      <c r="Z152" s="68"/>
      <c r="AA152" s="67" t="s">
        <v>1874</v>
      </c>
      <c r="AB152" s="67"/>
      <c r="AC152" s="47"/>
      <c r="AD152" s="67"/>
      <c r="AE152" s="179"/>
      <c r="AF152" s="179"/>
      <c r="AG152" s="179"/>
      <c r="AH152" s="179"/>
      <c r="AI152" s="179"/>
      <c r="AJ152" s="179"/>
      <c r="AK152" s="179"/>
      <c r="AL152" s="179"/>
      <c r="AM152" s="179"/>
      <c r="AN152" s="179"/>
      <c r="AO152" s="179"/>
      <c r="AP152" s="179"/>
      <c r="AQ152" s="179"/>
      <c r="AR152" s="179"/>
      <c r="AS152" s="179"/>
      <c r="AT152" s="179"/>
      <c r="AU152" s="179"/>
      <c r="AV152" s="179"/>
      <c r="AW152" s="179"/>
      <c r="AX152" s="179"/>
      <c r="AY152" s="179"/>
      <c r="AZ152" s="179"/>
      <c r="BA152" s="179"/>
      <c r="BB152" s="179"/>
      <c r="BC152" s="179"/>
      <c r="BD152" s="179"/>
      <c r="BE152" s="179"/>
      <c r="BF152" s="179"/>
      <c r="BG152" s="179"/>
      <c r="BH152" s="179"/>
      <c r="BI152" s="179"/>
      <c r="BJ152" s="179"/>
      <c r="BK152" s="179"/>
      <c r="BL152" s="179"/>
      <c r="BM152" s="179"/>
      <c r="BN152" s="179"/>
      <c r="BO152" s="179"/>
      <c r="BP152" s="179"/>
      <c r="BQ152" s="179"/>
      <c r="BR152" s="179"/>
      <c r="BS152" s="179"/>
      <c r="BT152" s="179"/>
      <c r="BU152" s="179"/>
      <c r="BV152" s="179"/>
      <c r="BW152" s="179"/>
      <c r="BX152" s="179"/>
      <c r="BY152" s="179"/>
      <c r="BZ152" s="179"/>
      <c r="CA152" s="179"/>
      <c r="CB152" s="179"/>
      <c r="CC152" s="179"/>
      <c r="CD152" s="179"/>
    </row>
    <row r="154" spans="1:233" s="4" customFormat="1" x14ac:dyDescent="0.25">
      <c r="B154" s="1"/>
      <c r="C154" s="8"/>
      <c r="D154" s="1"/>
      <c r="E154" s="1"/>
      <c r="F154" s="1"/>
      <c r="G154" s="1"/>
      <c r="H154" s="1"/>
      <c r="I154" s="1"/>
      <c r="J154" s="1"/>
      <c r="K154" s="1"/>
      <c r="L154" s="1"/>
      <c r="M154" s="9"/>
      <c r="N154" s="1"/>
      <c r="O154" s="1"/>
      <c r="P154" s="1"/>
      <c r="Q154" s="1"/>
      <c r="R154" s="1"/>
      <c r="S154" s="1"/>
      <c r="T154" s="273" t="s">
        <v>1875</v>
      </c>
      <c r="U154" s="273"/>
      <c r="V154" s="273"/>
      <c r="W154" s="273"/>
      <c r="X154" s="273"/>
      <c r="Y154" s="273"/>
      <c r="Z154" s="273"/>
      <c r="AA154" s="273"/>
      <c r="AB154" s="273"/>
      <c r="AC154" s="273"/>
      <c r="AD154" s="273"/>
    </row>
    <row r="155" spans="1:233" s="4" customFormat="1" x14ac:dyDescent="0.25">
      <c r="B155" s="1"/>
      <c r="C155" s="274" t="s">
        <v>1876</v>
      </c>
      <c r="D155" s="274"/>
      <c r="E155" s="274"/>
      <c r="F155" s="274"/>
      <c r="G155" s="274"/>
      <c r="H155" s="274"/>
      <c r="I155" s="274"/>
      <c r="J155" s="274"/>
      <c r="K155" s="274"/>
      <c r="L155" s="274"/>
      <c r="M155" s="274"/>
      <c r="N155" s="1"/>
      <c r="O155" s="1"/>
      <c r="P155" s="1"/>
      <c r="Q155" s="1"/>
      <c r="R155" s="1"/>
      <c r="S155" s="1"/>
      <c r="T155" s="238" t="s">
        <v>1877</v>
      </c>
      <c r="U155" s="238"/>
      <c r="V155" s="238"/>
      <c r="W155" s="238"/>
      <c r="X155" s="238"/>
      <c r="Y155" s="238"/>
      <c r="Z155" s="238"/>
      <c r="AA155" s="238"/>
      <c r="AB155" s="238"/>
      <c r="AC155" s="238"/>
      <c r="AD155" s="238"/>
    </row>
    <row r="162" spans="2:30" s="181" customFormat="1" x14ac:dyDescent="0.25">
      <c r="B162" s="98"/>
      <c r="C162" s="274" t="s">
        <v>1878</v>
      </c>
      <c r="D162" s="274"/>
      <c r="E162" s="274"/>
      <c r="F162" s="274"/>
      <c r="G162" s="274"/>
      <c r="H162" s="274"/>
      <c r="I162" s="274"/>
      <c r="J162" s="274"/>
      <c r="K162" s="274"/>
      <c r="L162" s="274"/>
      <c r="M162" s="274"/>
      <c r="N162" s="98"/>
      <c r="O162" s="98"/>
      <c r="P162" s="98"/>
      <c r="Q162" s="98"/>
      <c r="R162" s="98"/>
      <c r="S162" s="98"/>
      <c r="T162" s="238" t="s">
        <v>1879</v>
      </c>
      <c r="U162" s="238"/>
      <c r="V162" s="238"/>
      <c r="W162" s="238"/>
      <c r="X162" s="238"/>
      <c r="Y162" s="238"/>
      <c r="Z162" s="238"/>
      <c r="AA162" s="238"/>
      <c r="AB162" s="238"/>
      <c r="AC162" s="238"/>
      <c r="AD162" s="238"/>
    </row>
    <row r="177" spans="2:30" ht="63" x14ac:dyDescent="0.25">
      <c r="D177" s="251" t="s">
        <v>684</v>
      </c>
      <c r="E177" s="251"/>
      <c r="F177" s="251"/>
      <c r="G177" s="251"/>
      <c r="H177" s="44"/>
      <c r="I177" s="44"/>
      <c r="J177" s="43"/>
      <c r="K177" s="245" t="s">
        <v>34</v>
      </c>
      <c r="L177" s="245"/>
      <c r="M177" s="245"/>
      <c r="N177" s="245" t="s">
        <v>35</v>
      </c>
      <c r="O177" s="245"/>
      <c r="P177" s="245"/>
      <c r="Q177" s="245"/>
      <c r="R177" s="44"/>
      <c r="S177" s="44"/>
      <c r="T177" s="182" t="s">
        <v>1880</v>
      </c>
      <c r="U177" s="182" t="s">
        <v>43</v>
      </c>
      <c r="V177" s="96">
        <f>COUNTIF($E$11:$E$152,"Nam")</f>
        <v>105</v>
      </c>
      <c r="W177" s="182" t="s">
        <v>38</v>
      </c>
      <c r="X177" s="89"/>
      <c r="Y177" s="89"/>
      <c r="Z177" s="93"/>
      <c r="AA177" s="89"/>
      <c r="AB177" s="96">
        <f>COUNTIF($E$11:$E$152,"Nữ")</f>
        <v>30</v>
      </c>
    </row>
    <row r="178" spans="2:30" ht="31.5" x14ac:dyDescent="0.25">
      <c r="D178" s="96" t="s">
        <v>490</v>
      </c>
      <c r="E178" s="256">
        <f>COUNTIF($M$11:$M$152,"Tiến sĩ")</f>
        <v>1</v>
      </c>
      <c r="F178" s="256"/>
      <c r="G178" s="256"/>
      <c r="H178" s="95"/>
      <c r="I178" s="95"/>
      <c r="J178" s="96"/>
      <c r="K178" s="95" t="s">
        <v>83</v>
      </c>
      <c r="L178" s="96"/>
      <c r="M178" s="96">
        <f>COUNTIF($Q$11:$Q$152,"ThS")</f>
        <v>3</v>
      </c>
      <c r="N178" s="15" t="s">
        <v>690</v>
      </c>
      <c r="O178" s="95"/>
      <c r="P178" s="97"/>
      <c r="Q178" s="95">
        <v>3</v>
      </c>
      <c r="R178" s="95"/>
      <c r="S178" s="97"/>
      <c r="T178" s="96">
        <f>COUNTIF($AB$11:$AB$152,"x")</f>
        <v>37</v>
      </c>
      <c r="U178" s="183"/>
      <c r="V178" s="183"/>
      <c r="W178" s="183"/>
      <c r="X178" s="89"/>
      <c r="Y178" s="89"/>
      <c r="Z178" s="93"/>
      <c r="AA178" s="89"/>
      <c r="AB178" s="89"/>
    </row>
    <row r="179" spans="2:30" ht="31.5" x14ac:dyDescent="0.25">
      <c r="D179" s="96" t="s">
        <v>83</v>
      </c>
      <c r="E179" s="256">
        <f>COUNTIF($M$11:$M$152,"Thạc sĩ ")</f>
        <v>64</v>
      </c>
      <c r="F179" s="256"/>
      <c r="G179" s="256"/>
      <c r="H179" s="95"/>
      <c r="I179" s="95"/>
      <c r="J179" s="96"/>
      <c r="K179" s="95" t="s">
        <v>125</v>
      </c>
      <c r="L179" s="96"/>
      <c r="M179" s="96">
        <f>COUNTIF($Q$11:$Q$152,"ĐH")</f>
        <v>5</v>
      </c>
      <c r="N179" s="15" t="s">
        <v>689</v>
      </c>
      <c r="O179" s="95"/>
      <c r="P179" s="97"/>
      <c r="Q179" s="95">
        <v>6</v>
      </c>
      <c r="R179" s="95"/>
      <c r="S179" s="97"/>
      <c r="T179" s="184"/>
      <c r="U179" s="184"/>
      <c r="V179" s="184"/>
      <c r="W179" s="184"/>
      <c r="X179" s="89"/>
      <c r="Y179" s="89"/>
      <c r="Z179" s="93"/>
      <c r="AA179" s="89"/>
      <c r="AB179" s="89"/>
    </row>
    <row r="180" spans="2:30" ht="31.5" x14ac:dyDescent="0.25">
      <c r="D180" s="96" t="s">
        <v>125</v>
      </c>
      <c r="E180" s="256">
        <f>COUNTIF($M$11:$M$152,"Đại học")</f>
        <v>70</v>
      </c>
      <c r="F180" s="256"/>
      <c r="G180" s="256"/>
      <c r="H180" s="95"/>
      <c r="I180" s="95"/>
      <c r="J180" s="96"/>
      <c r="K180" s="95" t="s">
        <v>143</v>
      </c>
      <c r="L180" s="96"/>
      <c r="M180" s="96">
        <f>COUNTIF($Q$11:$Q$152,"IC3")</f>
        <v>3</v>
      </c>
      <c r="N180" s="15" t="s">
        <v>691</v>
      </c>
      <c r="O180" s="95"/>
      <c r="P180" s="97"/>
      <c r="Q180" s="95">
        <v>2</v>
      </c>
      <c r="R180" s="95"/>
      <c r="S180" s="97"/>
      <c r="T180" s="184"/>
      <c r="U180" s="184"/>
      <c r="V180" s="184"/>
      <c r="W180" s="184"/>
      <c r="X180" s="89"/>
      <c r="Y180" s="89"/>
      <c r="Z180" s="93"/>
      <c r="AA180" s="89"/>
      <c r="AB180" s="89"/>
    </row>
    <row r="181" spans="2:30" x14ac:dyDescent="0.25">
      <c r="D181" s="95"/>
      <c r="E181" s="257"/>
      <c r="F181" s="257"/>
      <c r="G181" s="257"/>
      <c r="H181" s="95"/>
      <c r="I181" s="95"/>
      <c r="J181" s="96"/>
      <c r="K181" s="95" t="s">
        <v>60</v>
      </c>
      <c r="L181" s="96"/>
      <c r="M181" s="96">
        <f>COUNTIF($Q$11:$Q$152,"A")</f>
        <v>30</v>
      </c>
      <c r="N181" s="95" t="s">
        <v>125</v>
      </c>
      <c r="O181" s="95"/>
      <c r="P181" s="97"/>
      <c r="Q181" s="95">
        <f>COUNTIF($T$11:$T$152,"ĐH")</f>
        <v>3</v>
      </c>
      <c r="R181" s="95"/>
      <c r="S181" s="97"/>
      <c r="T181" s="184"/>
      <c r="U181" s="184"/>
      <c r="V181" s="184"/>
      <c r="W181" s="184"/>
      <c r="X181" s="89"/>
      <c r="Y181" s="89"/>
      <c r="Z181" s="93"/>
      <c r="AA181" s="89"/>
      <c r="AB181" s="89"/>
    </row>
    <row r="182" spans="2:30" x14ac:dyDescent="0.25">
      <c r="D182" s="95"/>
      <c r="E182" s="257"/>
      <c r="F182" s="257"/>
      <c r="G182" s="257"/>
      <c r="H182" s="95"/>
      <c r="I182" s="95"/>
      <c r="J182" s="96"/>
      <c r="K182" s="95" t="s">
        <v>55</v>
      </c>
      <c r="L182" s="96"/>
      <c r="M182" s="96">
        <f>COUNTIF($Q$11:$Q$152,"B")</f>
        <v>38</v>
      </c>
      <c r="N182" s="95" t="s">
        <v>119</v>
      </c>
      <c r="O182" s="95"/>
      <c r="P182" s="97"/>
      <c r="Q182" s="95">
        <f>COUNTIF($T$11:$T$152,"C")</f>
        <v>9</v>
      </c>
      <c r="R182" s="95"/>
      <c r="S182" s="97"/>
      <c r="T182" s="184"/>
      <c r="U182" s="184"/>
      <c r="V182" s="184"/>
      <c r="W182" s="184"/>
      <c r="X182" s="89"/>
      <c r="Y182" s="89"/>
      <c r="Z182" s="93"/>
      <c r="AA182" s="89"/>
      <c r="AB182" s="89"/>
    </row>
    <row r="183" spans="2:30" x14ac:dyDescent="0.25">
      <c r="D183" s="95"/>
      <c r="E183" s="257"/>
      <c r="F183" s="257"/>
      <c r="G183" s="257"/>
      <c r="H183" s="95"/>
      <c r="I183" s="95"/>
      <c r="J183" s="96"/>
      <c r="K183" s="95" t="s">
        <v>682</v>
      </c>
      <c r="L183" s="96"/>
      <c r="M183" s="96">
        <f>COUNTIF($Q$11:$Q$152,"Ứng dụng  CNTT cơ bản")</f>
        <v>13</v>
      </c>
      <c r="N183" s="95" t="s">
        <v>151</v>
      </c>
      <c r="O183" s="95"/>
      <c r="P183" s="97"/>
      <c r="Q183" s="95">
        <f>COUNTIF($T$11:$T$152,"B2.1")</f>
        <v>1</v>
      </c>
      <c r="R183" s="95"/>
      <c r="S183" s="97"/>
      <c r="T183" s="184"/>
      <c r="U183" s="184"/>
      <c r="V183" s="184"/>
      <c r="W183" s="184"/>
      <c r="X183" s="89"/>
      <c r="Y183" s="89"/>
      <c r="Z183" s="93"/>
      <c r="AA183" s="89"/>
      <c r="AB183" s="89"/>
    </row>
    <row r="184" spans="2:30" x14ac:dyDescent="0.25">
      <c r="D184" s="95"/>
      <c r="E184" s="257"/>
      <c r="F184" s="257"/>
      <c r="G184" s="257"/>
      <c r="H184" s="95"/>
      <c r="I184" s="95"/>
      <c r="J184" s="96"/>
      <c r="K184" s="95" t="s">
        <v>686</v>
      </c>
      <c r="L184" s="96"/>
      <c r="M184" s="96">
        <f>COUNTIF($Q$11:$Q$152,"Ứng dụng CNTT nâng cao")</f>
        <v>1</v>
      </c>
      <c r="N184" s="96" t="s">
        <v>688</v>
      </c>
      <c r="O184" s="95"/>
      <c r="P184" s="97"/>
      <c r="Q184" s="95">
        <f>COUNTIF($T$11:$T$152,"B2")</f>
        <v>3</v>
      </c>
      <c r="R184" s="95"/>
      <c r="S184" s="97"/>
      <c r="T184" s="184"/>
      <c r="U184" s="184"/>
      <c r="V184" s="184"/>
      <c r="W184" s="184"/>
      <c r="X184" s="89"/>
      <c r="Y184" s="89"/>
      <c r="Z184" s="93"/>
      <c r="AA184" s="89"/>
      <c r="AB184" s="89"/>
    </row>
    <row r="185" spans="2:30" x14ac:dyDescent="0.25">
      <c r="D185" s="95"/>
      <c r="E185" s="257"/>
      <c r="F185" s="257"/>
      <c r="G185" s="257"/>
      <c r="H185" s="95"/>
      <c r="I185" s="95"/>
      <c r="J185" s="96"/>
      <c r="K185" s="95" t="s">
        <v>683</v>
      </c>
      <c r="L185" s="96"/>
      <c r="M185" s="96">
        <f>COUNTIF($Q$11:$Q$152,"VP")</f>
        <v>4</v>
      </c>
      <c r="N185" s="95" t="s">
        <v>45</v>
      </c>
      <c r="O185" s="95"/>
      <c r="P185" s="97"/>
      <c r="Q185" s="95">
        <f>COUNTIF($T$11:$T$152,"B1")</f>
        <v>23</v>
      </c>
      <c r="R185" s="95"/>
      <c r="S185" s="97"/>
      <c r="T185" s="184"/>
      <c r="U185" s="184"/>
      <c r="V185" s="184"/>
      <c r="W185" s="184"/>
      <c r="X185" s="89"/>
      <c r="Y185" s="89"/>
      <c r="Z185" s="93"/>
      <c r="AA185" s="89"/>
      <c r="AB185" s="89"/>
    </row>
    <row r="186" spans="2:30" x14ac:dyDescent="0.25">
      <c r="D186" s="95"/>
      <c r="E186" s="257"/>
      <c r="F186" s="257"/>
      <c r="G186" s="257"/>
      <c r="H186" s="95"/>
      <c r="I186" s="95"/>
      <c r="J186" s="96"/>
      <c r="K186" s="95" t="s">
        <v>231</v>
      </c>
      <c r="L186" s="96"/>
      <c r="M186" s="96">
        <f>COUNTIF($Q$11:$Q$152,"Autocad căn bản")</f>
        <v>1</v>
      </c>
      <c r="N186" s="96" t="s">
        <v>131</v>
      </c>
      <c r="O186" s="95"/>
      <c r="P186" s="95"/>
      <c r="Q186" s="95">
        <f>COUNTIF($T$11:$T$152,"A2")</f>
        <v>2</v>
      </c>
      <c r="R186" s="95"/>
      <c r="S186" s="97"/>
      <c r="T186" s="184"/>
      <c r="U186" s="184"/>
      <c r="V186" s="184"/>
      <c r="W186" s="184"/>
      <c r="X186" s="89"/>
      <c r="Y186" s="89"/>
      <c r="Z186" s="93"/>
      <c r="AA186" s="89"/>
      <c r="AB186" s="89"/>
    </row>
    <row r="187" spans="2:30" x14ac:dyDescent="0.25">
      <c r="D187" s="95"/>
      <c r="E187" s="257"/>
      <c r="F187" s="257"/>
      <c r="G187" s="257"/>
      <c r="H187" s="95"/>
      <c r="I187" s="95"/>
      <c r="J187" s="96"/>
      <c r="K187" s="96" t="s">
        <v>234</v>
      </c>
      <c r="L187" s="96"/>
      <c r="M187" s="96">
        <f>COUNTIF($Q$11:$Q$152,"Kỹ thuật viên")</f>
        <v>1</v>
      </c>
      <c r="N187" s="95" t="s">
        <v>55</v>
      </c>
      <c r="O187" s="95"/>
      <c r="P187" s="95"/>
      <c r="Q187" s="95">
        <f>COUNTIF($T$11:$T$152,"B")</f>
        <v>55</v>
      </c>
      <c r="R187" s="95"/>
      <c r="S187" s="97"/>
      <c r="T187" s="184"/>
      <c r="U187" s="184"/>
      <c r="V187" s="184"/>
      <c r="W187" s="184"/>
      <c r="X187" s="89"/>
      <c r="Y187" s="89"/>
      <c r="Z187" s="93"/>
      <c r="AA187" s="89"/>
      <c r="AB187" s="89"/>
    </row>
    <row r="188" spans="2:30" ht="33" x14ac:dyDescent="0.25">
      <c r="D188" s="91"/>
      <c r="E188" s="259"/>
      <c r="F188" s="259"/>
      <c r="G188" s="259"/>
      <c r="H188" s="91"/>
      <c r="I188" s="91"/>
      <c r="J188" s="89"/>
      <c r="K188" s="13" t="s">
        <v>461</v>
      </c>
      <c r="L188" s="89"/>
      <c r="M188" s="96">
        <f>COUNTIF($Q$11:$Q$152,"UD CNTT trong dạy học")</f>
        <v>1</v>
      </c>
      <c r="N188" s="95" t="s">
        <v>60</v>
      </c>
      <c r="O188" s="91"/>
      <c r="P188" s="91"/>
      <c r="Q188" s="95">
        <f>COUNTIF($T$11:$T$152,"A")</f>
        <v>2</v>
      </c>
      <c r="R188" s="91"/>
      <c r="S188" s="91"/>
      <c r="T188" s="185"/>
      <c r="U188" s="185"/>
      <c r="V188" s="185"/>
      <c r="W188" s="185"/>
      <c r="X188" s="89"/>
      <c r="Y188" s="89"/>
      <c r="Z188" s="93"/>
      <c r="AA188" s="89"/>
      <c r="AB188" s="89"/>
    </row>
    <row r="189" spans="2:30" x14ac:dyDescent="0.25">
      <c r="D189" s="91"/>
      <c r="E189" s="264"/>
      <c r="F189" s="265"/>
      <c r="G189" s="266"/>
      <c r="H189" s="91"/>
      <c r="I189" s="91"/>
      <c r="J189" s="89"/>
      <c r="K189" s="89"/>
      <c r="L189" s="89"/>
      <c r="M189" s="96">
        <f>COUNTIF($Q$11:$Q$152,"Excel căn bản và nâng cao")</f>
        <v>1</v>
      </c>
      <c r="N189" s="96" t="s">
        <v>198</v>
      </c>
      <c r="O189" s="91"/>
      <c r="P189" s="91"/>
      <c r="Q189" s="89">
        <v>1</v>
      </c>
      <c r="R189" s="91"/>
      <c r="S189" s="91"/>
      <c r="T189" s="185"/>
      <c r="U189" s="185"/>
      <c r="V189" s="185"/>
      <c r="W189" s="185"/>
      <c r="X189" s="89"/>
      <c r="Y189" s="89"/>
      <c r="Z189" s="93"/>
      <c r="AA189" s="89"/>
      <c r="AB189" s="89"/>
    </row>
    <row r="191" spans="2:30" s="186" customFormat="1" ht="75" x14ac:dyDescent="0.3">
      <c r="B191" s="187"/>
      <c r="C191" s="188"/>
      <c r="D191" s="189" t="s">
        <v>1881</v>
      </c>
      <c r="E191" s="276">
        <f>SUM(E178:G190)</f>
        <v>135</v>
      </c>
      <c r="F191" s="276"/>
      <c r="G191" s="276"/>
      <c r="H191" s="191"/>
      <c r="I191" s="191"/>
      <c r="J191" s="191"/>
      <c r="K191" s="190" t="s">
        <v>34</v>
      </c>
      <c r="L191" s="190"/>
      <c r="M191" s="189">
        <f>SUM(M178:M189)</f>
        <v>101</v>
      </c>
      <c r="N191" s="192" t="s">
        <v>1882</v>
      </c>
      <c r="O191" s="192"/>
      <c r="P191" s="192"/>
      <c r="Q191" s="192">
        <f>SUM(Q178:Q185)</f>
        <v>50</v>
      </c>
      <c r="R191" s="191"/>
      <c r="S191" s="189" t="s">
        <v>1883</v>
      </c>
      <c r="T191" s="193">
        <f>T178</f>
        <v>37</v>
      </c>
      <c r="U191" s="194"/>
      <c r="V191" s="194"/>
      <c r="W191" s="194"/>
      <c r="X191" s="191"/>
      <c r="Y191" s="191"/>
      <c r="Z191" s="195"/>
      <c r="AA191" s="191"/>
      <c r="AB191" s="191"/>
      <c r="AC191" s="196"/>
      <c r="AD191" s="187"/>
    </row>
  </sheetData>
  <mergeCells count="47">
    <mergeCell ref="E187:G187"/>
    <mergeCell ref="E188:G188"/>
    <mergeCell ref="E189:G189"/>
    <mergeCell ref="E191:G191"/>
    <mergeCell ref="E181:G181"/>
    <mergeCell ref="E182:G182"/>
    <mergeCell ref="E183:G183"/>
    <mergeCell ref="E184:G184"/>
    <mergeCell ref="E185:G185"/>
    <mergeCell ref="E186:G186"/>
    <mergeCell ref="D177:G177"/>
    <mergeCell ref="K177:M177"/>
    <mergeCell ref="N177:Q177"/>
    <mergeCell ref="E178:G178"/>
    <mergeCell ref="E179:G179"/>
    <mergeCell ref="E180:G180"/>
    <mergeCell ref="AC7:AC8"/>
    <mergeCell ref="AD7:AD8"/>
    <mergeCell ref="T154:AD154"/>
    <mergeCell ref="C155:M155"/>
    <mergeCell ref="T155:AD155"/>
    <mergeCell ref="C162:M162"/>
    <mergeCell ref="T162:AD162"/>
    <mergeCell ref="M7:W7"/>
    <mergeCell ref="X7:X8"/>
    <mergeCell ref="Y7:Y8"/>
    <mergeCell ref="Z7:Z8"/>
    <mergeCell ref="AA7:AA8"/>
    <mergeCell ref="AB7:AB8"/>
    <mergeCell ref="G7:G8"/>
    <mergeCell ref="H7:H8"/>
    <mergeCell ref="I7:I8"/>
    <mergeCell ref="J7:J8"/>
    <mergeCell ref="K7:K8"/>
    <mergeCell ref="L7:L8"/>
    <mergeCell ref="A7:A8"/>
    <mergeCell ref="B7:B8"/>
    <mergeCell ref="C7:C8"/>
    <mergeCell ref="D7:D8"/>
    <mergeCell ref="E7:E8"/>
    <mergeCell ref="F7:F8"/>
    <mergeCell ref="A5:AD5"/>
    <mergeCell ref="A1:M1"/>
    <mergeCell ref="Q1:AD1"/>
    <mergeCell ref="A2:M2"/>
    <mergeCell ref="Q2:AD2"/>
    <mergeCell ref="A3:M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T101"/>
  <sheetViews>
    <sheetView topLeftCell="B49" workbookViewId="0">
      <selection activeCell="D20" sqref="D20"/>
    </sheetView>
  </sheetViews>
  <sheetFormatPr defaultColWidth="9.140625" defaultRowHeight="16.5" x14ac:dyDescent="0.25"/>
  <cols>
    <col min="1" max="1" width="5.5703125" style="16" hidden="1" customWidth="1"/>
    <col min="2" max="2" width="4.28515625" style="18" customWidth="1"/>
    <col min="3" max="3" width="17.42578125" style="17" customWidth="1"/>
    <col min="4" max="4" width="13" style="29" customWidth="1"/>
    <col min="5" max="5" width="6.85546875" style="18" customWidth="1"/>
    <col min="6" max="6" width="8.28515625" style="18" hidden="1" customWidth="1"/>
    <col min="7" max="8" width="11.28515625" style="29" hidden="1" customWidth="1"/>
    <col min="9" max="9" width="9.5703125" style="29" hidden="1" customWidth="1"/>
    <col min="10" max="10" width="16.140625" style="18" hidden="1" customWidth="1"/>
    <col min="11" max="11" width="17.140625" style="18" customWidth="1"/>
    <col min="12" max="12" width="13.42578125" style="18" hidden="1" customWidth="1"/>
    <col min="13" max="13" width="9.140625" style="19" customWidth="1"/>
    <col min="14" max="14" width="17.5703125" style="18" customWidth="1"/>
    <col min="15" max="16" width="13.7109375" style="29" hidden="1" customWidth="1"/>
    <col min="17" max="17" width="7.85546875" style="18" customWidth="1"/>
    <col min="18" max="18" width="13.28515625" style="29" hidden="1" customWidth="1"/>
    <col min="19" max="19" width="12.28515625" style="29" customWidth="1"/>
    <col min="20" max="20" width="7.5703125" style="29" customWidth="1"/>
    <col min="21" max="21" width="11.7109375" style="29" bestFit="1" customWidth="1"/>
    <col min="22" max="22" width="14.140625" style="29" customWidth="1"/>
    <col min="23" max="23" width="12" style="18" customWidth="1"/>
    <col min="24" max="24" width="12.85546875" style="18" hidden="1" customWidth="1"/>
    <col min="25" max="25" width="13.140625" style="18" hidden="1" customWidth="1"/>
    <col min="26" max="26" width="13.7109375" style="70" hidden="1" customWidth="1"/>
    <col min="27" max="27" width="13.85546875" style="18" hidden="1" customWidth="1"/>
    <col min="28" max="28" width="14.140625" style="18" hidden="1" customWidth="1"/>
    <col min="29" max="29" width="22.85546875" style="20" customWidth="1"/>
    <col min="30" max="30" width="20.85546875" style="18" customWidth="1"/>
    <col min="31" max="16384" width="9.140625" style="16"/>
  </cols>
  <sheetData>
    <row r="1" spans="1:30" s="4" customFormat="1" x14ac:dyDescent="0.25">
      <c r="A1" s="240" t="s">
        <v>16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"/>
      <c r="O1" s="34"/>
      <c r="P1" s="34"/>
      <c r="Q1" s="238" t="s">
        <v>17</v>
      </c>
      <c r="R1" s="238"/>
      <c r="S1" s="238"/>
      <c r="T1" s="238"/>
      <c r="U1" s="238"/>
      <c r="V1" s="238"/>
      <c r="W1" s="238"/>
      <c r="X1" s="238"/>
      <c r="Y1" s="238"/>
      <c r="Z1" s="238"/>
      <c r="AA1" s="238"/>
      <c r="AB1" s="238"/>
      <c r="AC1" s="238"/>
      <c r="AD1" s="238"/>
    </row>
    <row r="2" spans="1:30" s="4" customFormat="1" x14ac:dyDescent="0.25">
      <c r="A2" s="242" t="s">
        <v>18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"/>
      <c r="O2" s="34"/>
      <c r="P2" s="34"/>
      <c r="Q2" s="238" t="s">
        <v>19</v>
      </c>
      <c r="R2" s="238"/>
      <c r="S2" s="238"/>
      <c r="T2" s="238"/>
      <c r="U2" s="238"/>
      <c r="V2" s="238"/>
      <c r="W2" s="238"/>
      <c r="X2" s="238"/>
      <c r="Y2" s="238"/>
      <c r="Z2" s="238"/>
      <c r="AA2" s="238"/>
      <c r="AB2" s="238"/>
      <c r="AC2" s="238"/>
      <c r="AD2" s="238"/>
    </row>
    <row r="3" spans="1:30" s="4" customFormat="1" x14ac:dyDescent="0.25">
      <c r="A3" s="242" t="s">
        <v>20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5"/>
      <c r="O3" s="35"/>
      <c r="P3" s="35"/>
      <c r="Q3" s="5"/>
      <c r="R3" s="35"/>
      <c r="S3" s="35"/>
      <c r="T3" s="35"/>
      <c r="U3" s="35"/>
      <c r="V3" s="35"/>
      <c r="W3" s="5"/>
      <c r="X3" s="5"/>
      <c r="Y3" s="5"/>
      <c r="Z3" s="74"/>
      <c r="AA3" s="5"/>
      <c r="AB3" s="5"/>
      <c r="AC3" s="3"/>
      <c r="AD3" s="1"/>
    </row>
    <row r="4" spans="1:30" s="4" customFormat="1" x14ac:dyDescent="0.25">
      <c r="A4" s="7"/>
      <c r="B4" s="30"/>
      <c r="C4" s="8"/>
      <c r="D4" s="24"/>
      <c r="E4" s="1"/>
      <c r="F4" s="1"/>
      <c r="G4" s="24"/>
      <c r="H4" s="24"/>
      <c r="I4" s="24"/>
      <c r="J4" s="1"/>
      <c r="K4" s="1"/>
      <c r="L4" s="1"/>
      <c r="M4" s="9"/>
      <c r="N4" s="1"/>
      <c r="O4" s="24"/>
      <c r="P4" s="24"/>
      <c r="Q4" s="1"/>
      <c r="R4" s="24"/>
      <c r="S4" s="24"/>
      <c r="T4" s="24"/>
      <c r="U4" s="24"/>
      <c r="V4" s="24"/>
      <c r="W4" s="1"/>
      <c r="X4" s="1"/>
      <c r="Y4" s="1"/>
      <c r="Z4" s="75"/>
      <c r="AA4" s="1"/>
      <c r="AB4" s="1"/>
      <c r="AC4" s="3"/>
      <c r="AD4" s="1"/>
    </row>
    <row r="5" spans="1:30" s="4" customFormat="1" ht="46.5" customHeight="1" x14ac:dyDescent="0.25">
      <c r="A5" s="267" t="s">
        <v>692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67"/>
    </row>
    <row r="6" spans="1:30" s="4" customFormat="1" x14ac:dyDescent="0.25">
      <c r="A6" s="11"/>
      <c r="B6" s="31"/>
      <c r="C6" s="8"/>
      <c r="D6" s="24"/>
      <c r="E6" s="1"/>
      <c r="F6" s="1"/>
      <c r="G6" s="24"/>
      <c r="H6" s="24"/>
      <c r="I6" s="24"/>
      <c r="J6" s="1"/>
      <c r="K6" s="1"/>
      <c r="L6" s="1"/>
      <c r="M6" s="9"/>
      <c r="N6" s="1"/>
      <c r="O6" s="24"/>
      <c r="P6" s="24"/>
      <c r="Q6" s="1"/>
      <c r="R6" s="24"/>
      <c r="S6" s="24"/>
      <c r="T6" s="24"/>
      <c r="U6" s="24"/>
      <c r="V6" s="24"/>
      <c r="W6" s="1"/>
      <c r="X6" s="1"/>
      <c r="Y6" s="1"/>
      <c r="Z6" s="75"/>
      <c r="AA6" s="1"/>
      <c r="AB6" s="1"/>
      <c r="AC6" s="3"/>
      <c r="AD6" s="1"/>
    </row>
    <row r="7" spans="1:30" s="4" customFormat="1" ht="16.5" customHeight="1" x14ac:dyDescent="0.25">
      <c r="A7" s="271" t="s">
        <v>0</v>
      </c>
      <c r="B7" s="271" t="s">
        <v>226</v>
      </c>
      <c r="C7" s="269" t="s">
        <v>440</v>
      </c>
      <c r="D7" s="268" t="s">
        <v>21</v>
      </c>
      <c r="E7" s="269" t="s">
        <v>22</v>
      </c>
      <c r="F7" s="269" t="s">
        <v>23</v>
      </c>
      <c r="G7" s="268" t="s">
        <v>225</v>
      </c>
      <c r="H7" s="268" t="s">
        <v>30</v>
      </c>
      <c r="I7" s="268" t="s">
        <v>31</v>
      </c>
      <c r="J7" s="269" t="s">
        <v>24</v>
      </c>
      <c r="K7" s="269" t="s">
        <v>25</v>
      </c>
      <c r="L7" s="269" t="s">
        <v>26</v>
      </c>
      <c r="M7" s="270" t="s">
        <v>27</v>
      </c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69" t="s">
        <v>28</v>
      </c>
      <c r="Y7" s="269" t="s">
        <v>29</v>
      </c>
      <c r="Z7" s="275" t="s">
        <v>492</v>
      </c>
      <c r="AA7" s="269" t="s">
        <v>493</v>
      </c>
      <c r="AB7" s="269" t="s">
        <v>506</v>
      </c>
      <c r="AC7" s="269" t="s">
        <v>506</v>
      </c>
      <c r="AD7" s="269" t="s">
        <v>508</v>
      </c>
    </row>
    <row r="8" spans="1:30" s="4" customFormat="1" ht="33" x14ac:dyDescent="0.25">
      <c r="A8" s="271"/>
      <c r="B8" s="271"/>
      <c r="C8" s="269"/>
      <c r="D8" s="272"/>
      <c r="E8" s="269"/>
      <c r="F8" s="269"/>
      <c r="G8" s="268"/>
      <c r="H8" s="268"/>
      <c r="I8" s="268"/>
      <c r="J8" s="270"/>
      <c r="K8" s="270"/>
      <c r="L8" s="270"/>
      <c r="M8" s="99" t="s">
        <v>32</v>
      </c>
      <c r="N8" s="99" t="s">
        <v>33</v>
      </c>
      <c r="O8" s="100" t="s">
        <v>30</v>
      </c>
      <c r="P8" s="100" t="s">
        <v>509</v>
      </c>
      <c r="Q8" s="99" t="s">
        <v>34</v>
      </c>
      <c r="R8" s="100" t="s">
        <v>30</v>
      </c>
      <c r="S8" s="100" t="s">
        <v>509</v>
      </c>
      <c r="T8" s="100" t="s">
        <v>35</v>
      </c>
      <c r="U8" s="100" t="s">
        <v>30</v>
      </c>
      <c r="V8" s="100" t="s">
        <v>509</v>
      </c>
      <c r="W8" s="99" t="s">
        <v>36</v>
      </c>
      <c r="X8" s="269"/>
      <c r="Y8" s="269"/>
      <c r="Z8" s="275"/>
      <c r="AA8" s="269"/>
      <c r="AB8" s="269"/>
      <c r="AC8" s="270"/>
      <c r="AD8" s="269"/>
    </row>
    <row r="9" spans="1:30" s="109" customFormat="1" ht="15.75" x14ac:dyDescent="0.25">
      <c r="A9" s="101"/>
      <c r="B9" s="102" t="s">
        <v>1</v>
      </c>
      <c r="C9" s="37" t="s">
        <v>2</v>
      </c>
      <c r="D9" s="103" t="s">
        <v>3</v>
      </c>
      <c r="E9" s="37" t="s">
        <v>4</v>
      </c>
      <c r="F9" s="104"/>
      <c r="G9" s="105" t="s">
        <v>5</v>
      </c>
      <c r="H9" s="104"/>
      <c r="I9" s="104"/>
      <c r="J9" s="106"/>
      <c r="K9" s="107" t="s">
        <v>7</v>
      </c>
      <c r="L9" s="106"/>
      <c r="M9" s="37" t="s">
        <v>5</v>
      </c>
      <c r="N9" s="37" t="s">
        <v>7</v>
      </c>
      <c r="O9" s="105"/>
      <c r="P9" s="105"/>
      <c r="Q9" s="37" t="s">
        <v>8</v>
      </c>
      <c r="R9" s="105"/>
      <c r="S9" s="105"/>
      <c r="T9" s="37" t="s">
        <v>9</v>
      </c>
      <c r="U9" s="104"/>
      <c r="V9" s="104"/>
      <c r="W9" s="37" t="s">
        <v>10</v>
      </c>
      <c r="X9" s="104">
        <v>12</v>
      </c>
      <c r="Y9" s="104">
        <v>13</v>
      </c>
      <c r="Z9" s="108"/>
      <c r="AA9" s="104"/>
      <c r="AB9" s="104"/>
      <c r="AC9" s="103" t="s">
        <v>11</v>
      </c>
      <c r="AD9" s="103" t="s">
        <v>12</v>
      </c>
    </row>
    <row r="10" spans="1:30" s="126" customFormat="1" ht="15.75" x14ac:dyDescent="0.25">
      <c r="A10" s="140"/>
      <c r="B10" s="141"/>
      <c r="C10" s="162" t="s">
        <v>37</v>
      </c>
      <c r="D10" s="141"/>
      <c r="E10" s="141"/>
      <c r="F10" s="141"/>
      <c r="G10" s="141"/>
      <c r="H10" s="141"/>
      <c r="I10" s="141"/>
      <c r="J10" s="141"/>
      <c r="K10" s="141"/>
      <c r="L10" s="141"/>
      <c r="M10" s="67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63"/>
      <c r="AA10" s="141"/>
      <c r="AB10" s="141"/>
      <c r="AC10" s="141"/>
      <c r="AD10" s="141"/>
    </row>
    <row r="11" spans="1:30" s="25" customFormat="1" ht="46.5" customHeight="1" x14ac:dyDescent="0.25">
      <c r="A11" s="65" t="s">
        <v>150</v>
      </c>
      <c r="B11" s="65" t="s">
        <v>1</v>
      </c>
      <c r="C11" s="80" t="s">
        <v>1524</v>
      </c>
      <c r="D11" s="81" t="s">
        <v>1525</v>
      </c>
      <c r="E11" s="122" t="s">
        <v>43</v>
      </c>
      <c r="F11" s="67" t="s">
        <v>307</v>
      </c>
      <c r="G11" s="68">
        <v>250050143</v>
      </c>
      <c r="H11" s="66" t="s">
        <v>1526</v>
      </c>
      <c r="I11" s="67" t="s">
        <v>308</v>
      </c>
      <c r="J11" s="66" t="s">
        <v>1527</v>
      </c>
      <c r="K11" s="66" t="s">
        <v>1528</v>
      </c>
      <c r="L11" s="68" t="s">
        <v>1529</v>
      </c>
      <c r="M11" s="68" t="s">
        <v>58</v>
      </c>
      <c r="N11" s="67" t="s">
        <v>314</v>
      </c>
      <c r="O11" s="67" t="s">
        <v>1515</v>
      </c>
      <c r="P11" s="67" t="s">
        <v>519</v>
      </c>
      <c r="Q11" s="67" t="s">
        <v>55</v>
      </c>
      <c r="R11" s="67" t="s">
        <v>1530</v>
      </c>
      <c r="S11" s="67" t="s">
        <v>510</v>
      </c>
      <c r="T11" s="67" t="s">
        <v>119</v>
      </c>
      <c r="U11" s="67" t="s">
        <v>1531</v>
      </c>
      <c r="V11" s="67" t="s">
        <v>1532</v>
      </c>
      <c r="W11" s="67" t="s">
        <v>158</v>
      </c>
      <c r="X11" s="66" t="s">
        <v>285</v>
      </c>
      <c r="Y11" s="68" t="s">
        <v>253</v>
      </c>
      <c r="Z11" s="68" t="str">
        <f t="shared" ref="Z11:Z56" si="0">LEFT(C11,LEN(C11)-LEN(AA11))</f>
        <v xml:space="preserve">Nguyễn Ngọc </v>
      </c>
      <c r="AA11" s="78" t="s">
        <v>1533</v>
      </c>
      <c r="AB11" s="67"/>
      <c r="AC11" s="67"/>
      <c r="AD11" s="67"/>
    </row>
    <row r="12" spans="1:30" s="25" customFormat="1" ht="46.5" customHeight="1" x14ac:dyDescent="0.25">
      <c r="A12" s="65" t="s">
        <v>152</v>
      </c>
      <c r="B12" s="65" t="s">
        <v>2</v>
      </c>
      <c r="C12" s="78" t="s">
        <v>183</v>
      </c>
      <c r="D12" s="66" t="s">
        <v>96</v>
      </c>
      <c r="E12" s="122" t="s">
        <v>43</v>
      </c>
      <c r="F12" s="67" t="s">
        <v>39</v>
      </c>
      <c r="G12" s="68" t="s">
        <v>97</v>
      </c>
      <c r="H12" s="81"/>
      <c r="I12" s="67"/>
      <c r="J12" s="67"/>
      <c r="K12" s="67" t="s">
        <v>98</v>
      </c>
      <c r="L12" s="68"/>
      <c r="M12" s="68" t="s">
        <v>125</v>
      </c>
      <c r="N12" s="67" t="s">
        <v>88</v>
      </c>
      <c r="O12" s="67" t="s">
        <v>520</v>
      </c>
      <c r="P12" s="67" t="s">
        <v>521</v>
      </c>
      <c r="Q12" s="67" t="s">
        <v>60</v>
      </c>
      <c r="R12" s="67" t="s">
        <v>522</v>
      </c>
      <c r="S12" s="67" t="s">
        <v>516</v>
      </c>
      <c r="T12" s="67" t="s">
        <v>60</v>
      </c>
      <c r="U12" s="68" t="s">
        <v>523</v>
      </c>
      <c r="V12" s="67" t="s">
        <v>524</v>
      </c>
      <c r="W12" s="67" t="s">
        <v>158</v>
      </c>
      <c r="X12" s="68" t="s">
        <v>41</v>
      </c>
      <c r="Y12" s="68" t="s">
        <v>99</v>
      </c>
      <c r="Z12" s="68" t="str">
        <f t="shared" si="0"/>
        <v xml:space="preserve">Nguyễn Phú </v>
      </c>
      <c r="AA12" s="78" t="s">
        <v>496</v>
      </c>
      <c r="AB12" s="67"/>
      <c r="AC12" s="67"/>
      <c r="AD12" s="67"/>
    </row>
    <row r="13" spans="1:30" s="25" customFormat="1" ht="46.5" customHeight="1" x14ac:dyDescent="0.25">
      <c r="A13" s="65" t="s">
        <v>426</v>
      </c>
      <c r="B13" s="65" t="s">
        <v>3</v>
      </c>
      <c r="C13" s="78" t="s">
        <v>192</v>
      </c>
      <c r="D13" s="66" t="s">
        <v>72</v>
      </c>
      <c r="E13" s="122" t="s">
        <v>43</v>
      </c>
      <c r="F13" s="67" t="s">
        <v>73</v>
      </c>
      <c r="G13" s="68" t="s">
        <v>74</v>
      </c>
      <c r="H13" s="66" t="s">
        <v>75</v>
      </c>
      <c r="I13" s="67" t="s">
        <v>39</v>
      </c>
      <c r="J13" s="67" t="s">
        <v>76</v>
      </c>
      <c r="K13" s="67" t="s">
        <v>76</v>
      </c>
      <c r="L13" s="68" t="s">
        <v>77</v>
      </c>
      <c r="M13" s="68" t="s">
        <v>125</v>
      </c>
      <c r="N13" s="67" t="s">
        <v>78</v>
      </c>
      <c r="O13" s="68" t="s">
        <v>525</v>
      </c>
      <c r="P13" s="67" t="s">
        <v>526</v>
      </c>
      <c r="Q13" s="67" t="s">
        <v>55</v>
      </c>
      <c r="R13" s="67" t="s">
        <v>527</v>
      </c>
      <c r="S13" s="67" t="s">
        <v>528</v>
      </c>
      <c r="T13" s="67" t="s">
        <v>55</v>
      </c>
      <c r="U13" s="67" t="s">
        <v>529</v>
      </c>
      <c r="V13" s="67" t="s">
        <v>530</v>
      </c>
      <c r="W13" s="67" t="s">
        <v>158</v>
      </c>
      <c r="X13" s="68" t="s">
        <v>41</v>
      </c>
      <c r="Y13" s="68" t="s">
        <v>79</v>
      </c>
      <c r="Z13" s="68" t="str">
        <f t="shared" si="0"/>
        <v xml:space="preserve">Nguyễn Công </v>
      </c>
      <c r="AA13" s="78" t="s">
        <v>496</v>
      </c>
      <c r="AB13" s="67"/>
      <c r="AC13" s="67"/>
      <c r="AD13" s="67"/>
    </row>
    <row r="14" spans="1:30" s="25" customFormat="1" ht="46.5" customHeight="1" x14ac:dyDescent="0.25">
      <c r="A14" s="65" t="s">
        <v>427</v>
      </c>
      <c r="B14" s="65" t="s">
        <v>4</v>
      </c>
      <c r="C14" s="78" t="s">
        <v>180</v>
      </c>
      <c r="D14" s="81" t="s">
        <v>248</v>
      </c>
      <c r="E14" s="71" t="s">
        <v>38</v>
      </c>
      <c r="F14" s="67" t="s">
        <v>54</v>
      </c>
      <c r="G14" s="68">
        <v>187054580</v>
      </c>
      <c r="H14" s="81" t="s">
        <v>249</v>
      </c>
      <c r="I14" s="67" t="s">
        <v>250</v>
      </c>
      <c r="J14" s="66" t="s">
        <v>251</v>
      </c>
      <c r="K14" s="66" t="s">
        <v>462</v>
      </c>
      <c r="L14" s="68" t="s">
        <v>252</v>
      </c>
      <c r="M14" s="68" t="s">
        <v>125</v>
      </c>
      <c r="N14" s="67" t="s">
        <v>40</v>
      </c>
      <c r="O14" s="67" t="s">
        <v>531</v>
      </c>
      <c r="P14" s="67" t="s">
        <v>532</v>
      </c>
      <c r="Q14" s="67" t="s">
        <v>515</v>
      </c>
      <c r="R14" s="68" t="s">
        <v>533</v>
      </c>
      <c r="S14" s="67" t="s">
        <v>534</v>
      </c>
      <c r="T14" s="67" t="s">
        <v>55</v>
      </c>
      <c r="U14" s="67" t="s">
        <v>535</v>
      </c>
      <c r="V14" s="67" t="s">
        <v>534</v>
      </c>
      <c r="W14" s="67" t="s">
        <v>158</v>
      </c>
      <c r="X14" s="66" t="s">
        <v>245</v>
      </c>
      <c r="Y14" s="68" t="s">
        <v>253</v>
      </c>
      <c r="Z14" s="68" t="str">
        <f t="shared" si="0"/>
        <v xml:space="preserve">Đoàn Thị </v>
      </c>
      <c r="AA14" s="78" t="s">
        <v>247</v>
      </c>
      <c r="AB14" s="67"/>
      <c r="AC14" s="67"/>
      <c r="AD14" s="67"/>
    </row>
    <row r="15" spans="1:30" s="25" customFormat="1" ht="66" customHeight="1" x14ac:dyDescent="0.25">
      <c r="A15" s="65" t="s">
        <v>153</v>
      </c>
      <c r="B15" s="65" t="s">
        <v>5</v>
      </c>
      <c r="C15" s="78" t="s">
        <v>209</v>
      </c>
      <c r="D15" s="81">
        <v>34821</v>
      </c>
      <c r="E15" s="122" t="s">
        <v>43</v>
      </c>
      <c r="F15" s="67" t="s">
        <v>359</v>
      </c>
      <c r="G15" s="68">
        <v>241436126</v>
      </c>
      <c r="H15" s="81" t="s">
        <v>360</v>
      </c>
      <c r="I15" s="67" t="s">
        <v>361</v>
      </c>
      <c r="J15" s="66" t="s">
        <v>464</v>
      </c>
      <c r="K15" s="66" t="s">
        <v>465</v>
      </c>
      <c r="L15" s="68" t="s">
        <v>362</v>
      </c>
      <c r="M15" s="68" t="s">
        <v>125</v>
      </c>
      <c r="N15" s="67" t="s">
        <v>88</v>
      </c>
      <c r="O15" s="68" t="s">
        <v>537</v>
      </c>
      <c r="P15" s="67" t="s">
        <v>514</v>
      </c>
      <c r="Q15" s="67" t="s">
        <v>491</v>
      </c>
      <c r="R15" s="68" t="s">
        <v>538</v>
      </c>
      <c r="S15" s="67" t="s">
        <v>539</v>
      </c>
      <c r="T15" s="67" t="s">
        <v>55</v>
      </c>
      <c r="U15" s="68" t="s">
        <v>540</v>
      </c>
      <c r="V15" s="67" t="s">
        <v>541</v>
      </c>
      <c r="W15" s="67" t="s">
        <v>239</v>
      </c>
      <c r="X15" s="66" t="s">
        <v>297</v>
      </c>
      <c r="Y15" s="68" t="s">
        <v>413</v>
      </c>
      <c r="Z15" s="68" t="str">
        <f t="shared" si="0"/>
        <v xml:space="preserve">Trần Văn </v>
      </c>
      <c r="AA15" s="78" t="s">
        <v>358</v>
      </c>
      <c r="AB15" s="67"/>
      <c r="AC15" s="67"/>
      <c r="AD15" s="67"/>
    </row>
    <row r="16" spans="1:30" s="25" customFormat="1" ht="46.5" customHeight="1" x14ac:dyDescent="0.25">
      <c r="A16" s="65" t="s">
        <v>428</v>
      </c>
      <c r="B16" s="65" t="s">
        <v>7</v>
      </c>
      <c r="C16" s="78" t="s">
        <v>194</v>
      </c>
      <c r="D16" s="66" t="s">
        <v>90</v>
      </c>
      <c r="E16" s="122" t="s">
        <v>43</v>
      </c>
      <c r="F16" s="67" t="s">
        <v>53</v>
      </c>
      <c r="G16" s="68">
        <v>181242056</v>
      </c>
      <c r="H16" s="66" t="s">
        <v>91</v>
      </c>
      <c r="I16" s="67" t="s">
        <v>53</v>
      </c>
      <c r="J16" s="67" t="s">
        <v>92</v>
      </c>
      <c r="K16" s="67" t="s">
        <v>93</v>
      </c>
      <c r="L16" s="68"/>
      <c r="M16" s="68" t="s">
        <v>58</v>
      </c>
      <c r="N16" s="67" t="s">
        <v>94</v>
      </c>
      <c r="O16" s="68" t="s">
        <v>542</v>
      </c>
      <c r="P16" s="67" t="s">
        <v>543</v>
      </c>
      <c r="Q16" s="67"/>
      <c r="R16" s="67"/>
      <c r="S16" s="67"/>
      <c r="T16" s="67" t="s">
        <v>55</v>
      </c>
      <c r="U16" s="68" t="s">
        <v>544</v>
      </c>
      <c r="V16" s="67" t="s">
        <v>545</v>
      </c>
      <c r="W16" s="67" t="s">
        <v>158</v>
      </c>
      <c r="X16" s="68" t="s">
        <v>41</v>
      </c>
      <c r="Y16" s="68" t="s">
        <v>86</v>
      </c>
      <c r="Z16" s="68" t="str">
        <f t="shared" si="0"/>
        <v xml:space="preserve">Đặng Duy </v>
      </c>
      <c r="AA16" s="78" t="s">
        <v>498</v>
      </c>
      <c r="AB16" s="67"/>
      <c r="AC16" s="67"/>
      <c r="AD16" s="67"/>
    </row>
    <row r="17" spans="1:228" s="25" customFormat="1" ht="46.5" customHeight="1" x14ac:dyDescent="0.25">
      <c r="A17" s="65" t="s">
        <v>429</v>
      </c>
      <c r="B17" s="65" t="s">
        <v>8</v>
      </c>
      <c r="C17" s="78" t="s">
        <v>207</v>
      </c>
      <c r="D17" s="81" t="s">
        <v>208</v>
      </c>
      <c r="E17" s="122" t="s">
        <v>43</v>
      </c>
      <c r="F17" s="67" t="s">
        <v>146</v>
      </c>
      <c r="G17" s="68" t="s">
        <v>322</v>
      </c>
      <c r="H17" s="81">
        <v>42557</v>
      </c>
      <c r="I17" s="67" t="s">
        <v>269</v>
      </c>
      <c r="J17" s="66" t="s">
        <v>323</v>
      </c>
      <c r="K17" s="66" t="s">
        <v>323</v>
      </c>
      <c r="L17" s="68" t="s">
        <v>324</v>
      </c>
      <c r="M17" s="68" t="s">
        <v>125</v>
      </c>
      <c r="N17" s="67" t="s">
        <v>459</v>
      </c>
      <c r="O17" s="68" t="s">
        <v>546</v>
      </c>
      <c r="P17" s="67" t="s">
        <v>547</v>
      </c>
      <c r="Q17" s="67"/>
      <c r="R17" s="67"/>
      <c r="S17" s="67"/>
      <c r="T17" s="67"/>
      <c r="U17" s="67"/>
      <c r="V17" s="67"/>
      <c r="W17" s="67" t="s">
        <v>232</v>
      </c>
      <c r="X17" s="66" t="s">
        <v>272</v>
      </c>
      <c r="Y17" s="68" t="s">
        <v>403</v>
      </c>
      <c r="Z17" s="68" t="str">
        <f t="shared" si="0"/>
        <v xml:space="preserve">Võ Văn </v>
      </c>
      <c r="AA17" s="78" t="s">
        <v>321</v>
      </c>
      <c r="AB17" s="67"/>
      <c r="AC17" s="67"/>
      <c r="AD17" s="67"/>
    </row>
    <row r="18" spans="1:228" s="25" customFormat="1" ht="46.5" customHeight="1" x14ac:dyDescent="0.25">
      <c r="A18" s="65" t="s">
        <v>430</v>
      </c>
      <c r="B18" s="65" t="s">
        <v>9</v>
      </c>
      <c r="C18" s="78" t="s">
        <v>169</v>
      </c>
      <c r="D18" s="66" t="s">
        <v>446</v>
      </c>
      <c r="E18" s="122" t="s">
        <v>43</v>
      </c>
      <c r="F18" s="67" t="s">
        <v>145</v>
      </c>
      <c r="G18" s="68" t="s">
        <v>350</v>
      </c>
      <c r="H18" s="66" t="s">
        <v>456</v>
      </c>
      <c r="I18" s="67" t="s">
        <v>277</v>
      </c>
      <c r="J18" s="66" t="s">
        <v>351</v>
      </c>
      <c r="K18" s="66" t="s">
        <v>351</v>
      </c>
      <c r="L18" s="68" t="s">
        <v>352</v>
      </c>
      <c r="M18" s="68" t="s">
        <v>125</v>
      </c>
      <c r="N18" s="67" t="s">
        <v>203</v>
      </c>
      <c r="O18" s="68" t="s">
        <v>548</v>
      </c>
      <c r="P18" s="67" t="s">
        <v>526</v>
      </c>
      <c r="Q18" s="67"/>
      <c r="R18" s="67"/>
      <c r="S18" s="67"/>
      <c r="T18" s="67"/>
      <c r="U18" s="67"/>
      <c r="V18" s="67"/>
      <c r="W18" s="67"/>
      <c r="X18" s="66" t="s">
        <v>272</v>
      </c>
      <c r="Y18" s="68" t="s">
        <v>412</v>
      </c>
      <c r="Z18" s="68" t="str">
        <f t="shared" si="0"/>
        <v xml:space="preserve">Bạch Văn </v>
      </c>
      <c r="AA18" s="78" t="s">
        <v>349</v>
      </c>
      <c r="AB18" s="67"/>
      <c r="AC18" s="67"/>
      <c r="AD18" s="67"/>
    </row>
    <row r="19" spans="1:228" s="25" customFormat="1" ht="46.5" customHeight="1" x14ac:dyDescent="0.25">
      <c r="A19" s="65" t="s">
        <v>1534</v>
      </c>
      <c r="B19" s="65" t="s">
        <v>10</v>
      </c>
      <c r="C19" s="78" t="s">
        <v>172</v>
      </c>
      <c r="D19" s="66" t="s">
        <v>166</v>
      </c>
      <c r="E19" s="71" t="s">
        <v>38</v>
      </c>
      <c r="F19" s="67" t="s">
        <v>59</v>
      </c>
      <c r="G19" s="68">
        <v>215321201</v>
      </c>
      <c r="H19" s="81" t="s">
        <v>264</v>
      </c>
      <c r="I19" s="67" t="s">
        <v>242</v>
      </c>
      <c r="J19" s="66" t="s">
        <v>265</v>
      </c>
      <c r="K19" s="66" t="s">
        <v>265</v>
      </c>
      <c r="L19" s="68" t="s">
        <v>266</v>
      </c>
      <c r="M19" s="68" t="s">
        <v>125</v>
      </c>
      <c r="N19" s="67" t="s">
        <v>40</v>
      </c>
      <c r="O19" s="68" t="s">
        <v>549</v>
      </c>
      <c r="P19" s="67" t="s">
        <v>550</v>
      </c>
      <c r="Q19" s="67" t="s">
        <v>60</v>
      </c>
      <c r="R19" s="68" t="s">
        <v>551</v>
      </c>
      <c r="S19" s="67" t="s">
        <v>550</v>
      </c>
      <c r="T19" s="67" t="s">
        <v>55</v>
      </c>
      <c r="U19" s="68" t="s">
        <v>552</v>
      </c>
      <c r="V19" s="67" t="s">
        <v>541</v>
      </c>
      <c r="W19" s="67" t="s">
        <v>158</v>
      </c>
      <c r="X19" s="66" t="s">
        <v>245</v>
      </c>
      <c r="Y19" s="68" t="s">
        <v>400</v>
      </c>
      <c r="Z19" s="68" t="str">
        <f t="shared" si="0"/>
        <v xml:space="preserve">Mai Võ Hoài </v>
      </c>
      <c r="AA19" s="78" t="s">
        <v>263</v>
      </c>
      <c r="AB19" s="67"/>
      <c r="AC19" s="67"/>
      <c r="AD19" s="67"/>
    </row>
    <row r="20" spans="1:228" s="54" customFormat="1" ht="46.5" customHeight="1" x14ac:dyDescent="0.25">
      <c r="A20" s="65" t="s">
        <v>1535</v>
      </c>
      <c r="B20" s="65" t="s">
        <v>11</v>
      </c>
      <c r="C20" s="80" t="s">
        <v>195</v>
      </c>
      <c r="D20" s="81" t="s">
        <v>304</v>
      </c>
      <c r="E20" s="122" t="s">
        <v>43</v>
      </c>
      <c r="F20" s="67" t="s">
        <v>108</v>
      </c>
      <c r="G20" s="68" t="s">
        <v>106</v>
      </c>
      <c r="H20" s="81" t="s">
        <v>305</v>
      </c>
      <c r="I20" s="67" t="s">
        <v>277</v>
      </c>
      <c r="J20" s="66" t="s">
        <v>306</v>
      </c>
      <c r="K20" s="66" t="s">
        <v>306</v>
      </c>
      <c r="L20" s="68" t="s">
        <v>106</v>
      </c>
      <c r="M20" s="68" t="s">
        <v>58</v>
      </c>
      <c r="N20" s="67" t="s">
        <v>109</v>
      </c>
      <c r="O20" s="67"/>
      <c r="P20" s="67"/>
      <c r="Q20" s="67" t="s">
        <v>60</v>
      </c>
      <c r="R20" s="67"/>
      <c r="S20" s="67"/>
      <c r="T20" s="67" t="s">
        <v>60</v>
      </c>
      <c r="U20" s="67"/>
      <c r="V20" s="67"/>
      <c r="W20" s="67"/>
      <c r="X20" s="66" t="s">
        <v>272</v>
      </c>
      <c r="Y20" s="66" t="s">
        <v>302</v>
      </c>
      <c r="Z20" s="68" t="str">
        <f t="shared" si="0"/>
        <v xml:space="preserve">Nguyễn Quỳnh </v>
      </c>
      <c r="AA20" s="78" t="s">
        <v>303</v>
      </c>
      <c r="AB20" s="67"/>
      <c r="AC20" s="67"/>
      <c r="AD20" s="67"/>
    </row>
    <row r="21" spans="1:228" s="25" customFormat="1" ht="44.25" customHeight="1" x14ac:dyDescent="0.25">
      <c r="A21" s="65" t="s">
        <v>431</v>
      </c>
      <c r="B21" s="65" t="s">
        <v>12</v>
      </c>
      <c r="C21" s="78" t="s">
        <v>171</v>
      </c>
      <c r="D21" s="66" t="s">
        <v>167</v>
      </c>
      <c r="E21" s="71" t="s">
        <v>38</v>
      </c>
      <c r="F21" s="67"/>
      <c r="G21" s="68"/>
      <c r="H21" s="81"/>
      <c r="I21" s="67"/>
      <c r="J21" s="67"/>
      <c r="K21" s="67"/>
      <c r="L21" s="68"/>
      <c r="M21" s="68" t="s">
        <v>125</v>
      </c>
      <c r="N21" s="67" t="s">
        <v>196</v>
      </c>
      <c r="O21" s="68" t="s">
        <v>554</v>
      </c>
      <c r="P21" s="67" t="s">
        <v>550</v>
      </c>
      <c r="Q21" s="67" t="s">
        <v>60</v>
      </c>
      <c r="R21" s="68" t="s">
        <v>555</v>
      </c>
      <c r="S21" s="67" t="s">
        <v>526</v>
      </c>
      <c r="T21" s="67" t="s">
        <v>55</v>
      </c>
      <c r="U21" s="68" t="s">
        <v>556</v>
      </c>
      <c r="V21" s="67" t="s">
        <v>550</v>
      </c>
      <c r="W21" s="67" t="s">
        <v>158</v>
      </c>
      <c r="X21" s="68"/>
      <c r="Y21" s="68"/>
      <c r="Z21" s="68" t="str">
        <f t="shared" si="0"/>
        <v xml:space="preserve">Kiều Thị Thanh </v>
      </c>
      <c r="AA21" s="78" t="s">
        <v>499</v>
      </c>
      <c r="AB21" s="67"/>
      <c r="AC21" s="67"/>
      <c r="AD21" s="67"/>
    </row>
    <row r="22" spans="1:228" s="25" customFormat="1" ht="44.25" customHeight="1" x14ac:dyDescent="0.25">
      <c r="A22" s="65" t="s">
        <v>432</v>
      </c>
      <c r="B22" s="65" t="s">
        <v>13</v>
      </c>
      <c r="C22" s="78" t="s">
        <v>421</v>
      </c>
      <c r="D22" s="81" t="s">
        <v>389</v>
      </c>
      <c r="E22" s="122" t="s">
        <v>43</v>
      </c>
      <c r="F22" s="67" t="s">
        <v>359</v>
      </c>
      <c r="G22" s="68" t="s">
        <v>390</v>
      </c>
      <c r="H22" s="81" t="s">
        <v>391</v>
      </c>
      <c r="I22" s="67" t="s">
        <v>269</v>
      </c>
      <c r="J22" s="66" t="s">
        <v>392</v>
      </c>
      <c r="K22" s="66" t="s">
        <v>392</v>
      </c>
      <c r="L22" s="68" t="s">
        <v>393</v>
      </c>
      <c r="M22" s="68" t="s">
        <v>125</v>
      </c>
      <c r="N22" s="68" t="s">
        <v>394</v>
      </c>
      <c r="O22" s="68" t="s">
        <v>557</v>
      </c>
      <c r="P22" s="67" t="s">
        <v>526</v>
      </c>
      <c r="Q22" s="67" t="s">
        <v>55</v>
      </c>
      <c r="R22" s="68" t="s">
        <v>558</v>
      </c>
      <c r="S22" s="67" t="s">
        <v>559</v>
      </c>
      <c r="T22" s="67" t="s">
        <v>55</v>
      </c>
      <c r="U22" s="68" t="s">
        <v>560</v>
      </c>
      <c r="V22" s="67" t="s">
        <v>561</v>
      </c>
      <c r="W22" s="67" t="s">
        <v>158</v>
      </c>
      <c r="X22" s="66" t="s">
        <v>471</v>
      </c>
      <c r="Y22" s="68" t="s">
        <v>253</v>
      </c>
      <c r="Z22" s="68" t="str">
        <f t="shared" si="0"/>
        <v xml:space="preserve">Lương Ngọc </v>
      </c>
      <c r="AA22" s="78" t="s">
        <v>388</v>
      </c>
      <c r="AB22" s="67"/>
      <c r="AC22" s="67"/>
      <c r="AD22" s="67"/>
    </row>
    <row r="23" spans="1:228" s="54" customFormat="1" ht="44.25" customHeight="1" x14ac:dyDescent="0.25">
      <c r="A23" s="65" t="s">
        <v>433</v>
      </c>
      <c r="B23" s="65" t="s">
        <v>14</v>
      </c>
      <c r="C23" s="78" t="s">
        <v>186</v>
      </c>
      <c r="D23" s="81" t="s">
        <v>275</v>
      </c>
      <c r="E23" s="71" t="s">
        <v>38</v>
      </c>
      <c r="F23" s="67" t="s">
        <v>85</v>
      </c>
      <c r="G23" s="68" t="s">
        <v>122</v>
      </c>
      <c r="H23" s="81" t="s">
        <v>276</v>
      </c>
      <c r="I23" s="67" t="s">
        <v>277</v>
      </c>
      <c r="J23" s="66" t="s">
        <v>278</v>
      </c>
      <c r="K23" s="66" t="s">
        <v>278</v>
      </c>
      <c r="L23" s="68" t="s">
        <v>279</v>
      </c>
      <c r="M23" s="68" t="s">
        <v>58</v>
      </c>
      <c r="N23" s="67" t="s">
        <v>123</v>
      </c>
      <c r="O23" s="67" t="s">
        <v>674</v>
      </c>
      <c r="P23" s="67" t="s">
        <v>550</v>
      </c>
      <c r="Q23" s="67" t="s">
        <v>60</v>
      </c>
      <c r="R23" s="66" t="s">
        <v>675</v>
      </c>
      <c r="S23" s="67" t="s">
        <v>676</v>
      </c>
      <c r="T23" s="67" t="s">
        <v>55</v>
      </c>
      <c r="U23" s="68" t="s">
        <v>677</v>
      </c>
      <c r="V23" s="67" t="s">
        <v>514</v>
      </c>
      <c r="W23" s="67" t="s">
        <v>232</v>
      </c>
      <c r="X23" s="66" t="s">
        <v>245</v>
      </c>
      <c r="Y23" s="68" t="s">
        <v>280</v>
      </c>
      <c r="Z23" s="68" t="str">
        <f t="shared" si="0"/>
        <v xml:space="preserve">Trương Thị </v>
      </c>
      <c r="AA23" s="78" t="s">
        <v>274</v>
      </c>
      <c r="AB23" s="67"/>
      <c r="AC23" s="67"/>
      <c r="AD23" s="67"/>
    </row>
    <row r="24" spans="1:228" s="25" customFormat="1" ht="44.25" customHeight="1" x14ac:dyDescent="0.25">
      <c r="A24" s="65" t="s">
        <v>434</v>
      </c>
      <c r="B24" s="65" t="s">
        <v>15</v>
      </c>
      <c r="C24" s="80" t="s">
        <v>1536</v>
      </c>
      <c r="D24" s="81" t="s">
        <v>1537</v>
      </c>
      <c r="E24" s="71" t="s">
        <v>38</v>
      </c>
      <c r="F24" s="67" t="s">
        <v>59</v>
      </c>
      <c r="G24" s="68">
        <v>215244585</v>
      </c>
      <c r="H24" s="81" t="s">
        <v>1538</v>
      </c>
      <c r="I24" s="67" t="s">
        <v>242</v>
      </c>
      <c r="J24" s="66" t="s">
        <v>1539</v>
      </c>
      <c r="K24" s="66" t="s">
        <v>1540</v>
      </c>
      <c r="L24" s="68" t="s">
        <v>1541</v>
      </c>
      <c r="M24" s="68" t="s">
        <v>58</v>
      </c>
      <c r="N24" s="67" t="s">
        <v>314</v>
      </c>
      <c r="O24" s="68" t="s">
        <v>1542</v>
      </c>
      <c r="P24" s="67" t="s">
        <v>1543</v>
      </c>
      <c r="Q24" s="67" t="s">
        <v>55</v>
      </c>
      <c r="R24" s="68" t="s">
        <v>1544</v>
      </c>
      <c r="S24" s="67" t="s">
        <v>1545</v>
      </c>
      <c r="T24" s="67" t="s">
        <v>45</v>
      </c>
      <c r="U24" s="68" t="s">
        <v>1546</v>
      </c>
      <c r="V24" s="67" t="s">
        <v>1547</v>
      </c>
      <c r="W24" s="67" t="s">
        <v>158</v>
      </c>
      <c r="X24" s="66" t="s">
        <v>245</v>
      </c>
      <c r="Y24" s="68" t="s">
        <v>233</v>
      </c>
      <c r="Z24" s="68" t="str">
        <f t="shared" si="0"/>
        <v xml:space="preserve">Nguyễn Thị Bích </v>
      </c>
      <c r="AA24" s="78" t="s">
        <v>274</v>
      </c>
      <c r="AB24" s="67"/>
      <c r="AC24" s="67"/>
      <c r="AD24" s="67"/>
    </row>
    <row r="25" spans="1:228" s="25" customFormat="1" ht="44.25" customHeight="1" x14ac:dyDescent="0.25">
      <c r="A25" s="65" t="s">
        <v>435</v>
      </c>
      <c r="B25" s="65" t="s">
        <v>84</v>
      </c>
      <c r="C25" s="78" t="s">
        <v>1548</v>
      </c>
      <c r="D25" s="66" t="s">
        <v>1549</v>
      </c>
      <c r="E25" s="122" t="s">
        <v>43</v>
      </c>
      <c r="F25" s="67" t="s">
        <v>1550</v>
      </c>
      <c r="G25" s="68" t="s">
        <v>1551</v>
      </c>
      <c r="H25" s="81" t="s">
        <v>1552</v>
      </c>
      <c r="I25" s="67" t="s">
        <v>269</v>
      </c>
      <c r="J25" s="66" t="s">
        <v>1553</v>
      </c>
      <c r="K25" s="66" t="s">
        <v>1553</v>
      </c>
      <c r="L25" s="68" t="s">
        <v>1554</v>
      </c>
      <c r="M25" s="68" t="s">
        <v>125</v>
      </c>
      <c r="N25" s="67" t="s">
        <v>203</v>
      </c>
      <c r="O25" s="68" t="s">
        <v>548</v>
      </c>
      <c r="P25" s="67" t="s">
        <v>526</v>
      </c>
      <c r="Q25" s="67" t="s">
        <v>60</v>
      </c>
      <c r="R25" s="68" t="s">
        <v>1555</v>
      </c>
      <c r="S25" s="67" t="s">
        <v>1556</v>
      </c>
      <c r="T25" s="67" t="s">
        <v>45</v>
      </c>
      <c r="U25" s="68" t="s">
        <v>1557</v>
      </c>
      <c r="V25" s="67" t="s">
        <v>1558</v>
      </c>
      <c r="W25" s="67" t="s">
        <v>232</v>
      </c>
      <c r="X25" s="66" t="s">
        <v>272</v>
      </c>
      <c r="Y25" s="68" t="s">
        <v>1559</v>
      </c>
      <c r="Z25" s="68" t="str">
        <f t="shared" si="0"/>
        <v xml:space="preserve">Nguyễn Quy </v>
      </c>
      <c r="AA25" s="78" t="s">
        <v>1126</v>
      </c>
      <c r="AB25" s="67"/>
      <c r="AC25" s="67"/>
      <c r="AD25" s="67"/>
    </row>
    <row r="26" spans="1:228" s="69" customFormat="1" ht="44.25" customHeight="1" x14ac:dyDescent="0.25">
      <c r="A26" s="65" t="s">
        <v>436</v>
      </c>
      <c r="B26" s="65" t="s">
        <v>87</v>
      </c>
      <c r="C26" s="80" t="s">
        <v>182</v>
      </c>
      <c r="D26" s="81" t="s">
        <v>316</v>
      </c>
      <c r="E26" s="71" t="s">
        <v>38</v>
      </c>
      <c r="F26" s="67" t="s">
        <v>39</v>
      </c>
      <c r="G26" s="68" t="s">
        <v>317</v>
      </c>
      <c r="H26" s="81" t="s">
        <v>318</v>
      </c>
      <c r="I26" s="67" t="s">
        <v>39</v>
      </c>
      <c r="J26" s="66" t="s">
        <v>319</v>
      </c>
      <c r="K26" s="66" t="s">
        <v>319</v>
      </c>
      <c r="L26" s="68" t="s">
        <v>320</v>
      </c>
      <c r="M26" s="68" t="s">
        <v>125</v>
      </c>
      <c r="N26" s="67" t="s">
        <v>314</v>
      </c>
      <c r="O26" s="68" t="s">
        <v>562</v>
      </c>
      <c r="P26" s="67" t="s">
        <v>563</v>
      </c>
      <c r="Q26" s="67"/>
      <c r="R26" s="67"/>
      <c r="S26" s="67"/>
      <c r="T26" s="67"/>
      <c r="U26" s="67"/>
      <c r="V26" s="67"/>
      <c r="W26" s="67" t="s">
        <v>232</v>
      </c>
      <c r="X26" s="66" t="s">
        <v>245</v>
      </c>
      <c r="Y26" s="68" t="s">
        <v>273</v>
      </c>
      <c r="Z26" s="68" t="str">
        <f t="shared" si="0"/>
        <v xml:space="preserve">Hà Việt </v>
      </c>
      <c r="AA26" s="78" t="s">
        <v>315</v>
      </c>
      <c r="AB26" s="67"/>
      <c r="AC26" s="67"/>
      <c r="AD26" s="67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  <c r="GK26" s="25"/>
      <c r="GL26" s="25"/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  <c r="HH26" s="25"/>
      <c r="HI26" s="25"/>
      <c r="HJ26" s="25"/>
      <c r="HK26" s="25"/>
      <c r="HL26" s="25"/>
      <c r="HM26" s="25"/>
      <c r="HN26" s="25"/>
      <c r="HO26" s="25"/>
      <c r="HP26" s="25"/>
      <c r="HQ26" s="25"/>
      <c r="HR26" s="25"/>
      <c r="HS26" s="25"/>
      <c r="HT26" s="25"/>
    </row>
    <row r="27" spans="1:228" s="25" customFormat="1" ht="44.25" customHeight="1" x14ac:dyDescent="0.25">
      <c r="A27" s="65" t="s">
        <v>154</v>
      </c>
      <c r="B27" s="65" t="s">
        <v>89</v>
      </c>
      <c r="C27" s="80" t="s">
        <v>173</v>
      </c>
      <c r="D27" s="81" t="s">
        <v>200</v>
      </c>
      <c r="E27" s="71" t="s">
        <v>38</v>
      </c>
      <c r="F27" s="67" t="s">
        <v>39</v>
      </c>
      <c r="G27" s="68" t="s">
        <v>268</v>
      </c>
      <c r="H27" s="66" t="s">
        <v>451</v>
      </c>
      <c r="I27" s="67" t="s">
        <v>269</v>
      </c>
      <c r="J27" s="66" t="s">
        <v>270</v>
      </c>
      <c r="K27" s="66" t="s">
        <v>270</v>
      </c>
      <c r="L27" s="68" t="s">
        <v>271</v>
      </c>
      <c r="M27" s="68" t="s">
        <v>125</v>
      </c>
      <c r="N27" s="67" t="s">
        <v>40</v>
      </c>
      <c r="O27" s="68" t="s">
        <v>564</v>
      </c>
      <c r="P27" s="67" t="s">
        <v>550</v>
      </c>
      <c r="Q27" s="67" t="s">
        <v>60</v>
      </c>
      <c r="R27" s="68" t="s">
        <v>565</v>
      </c>
      <c r="S27" s="67" t="s">
        <v>550</v>
      </c>
      <c r="T27" s="67" t="s">
        <v>55</v>
      </c>
      <c r="U27" s="68" t="s">
        <v>566</v>
      </c>
      <c r="V27" s="67" t="s">
        <v>541</v>
      </c>
      <c r="W27" s="67" t="s">
        <v>158</v>
      </c>
      <c r="X27" s="66" t="s">
        <v>272</v>
      </c>
      <c r="Y27" s="68" t="s">
        <v>401</v>
      </c>
      <c r="Z27" s="68" t="str">
        <f t="shared" si="0"/>
        <v xml:space="preserve">Trần Nhi Diễm </v>
      </c>
      <c r="AA27" s="78" t="s">
        <v>267</v>
      </c>
      <c r="AB27" s="67"/>
      <c r="AC27" s="67"/>
      <c r="AD27" s="67"/>
    </row>
    <row r="28" spans="1:228" s="25" customFormat="1" ht="44.25" customHeight="1" x14ac:dyDescent="0.25">
      <c r="A28" s="65" t="s">
        <v>437</v>
      </c>
      <c r="B28" s="65" t="s">
        <v>95</v>
      </c>
      <c r="C28" s="80" t="s">
        <v>181</v>
      </c>
      <c r="D28" s="81" t="s">
        <v>56</v>
      </c>
      <c r="E28" s="122" t="s">
        <v>43</v>
      </c>
      <c r="F28" s="67" t="s">
        <v>57</v>
      </c>
      <c r="G28" s="68">
        <v>301231242</v>
      </c>
      <c r="H28" s="81" t="s">
        <v>310</v>
      </c>
      <c r="I28" s="67" t="s">
        <v>311</v>
      </c>
      <c r="J28" s="66" t="s">
        <v>312</v>
      </c>
      <c r="K28" s="66" t="s">
        <v>312</v>
      </c>
      <c r="L28" s="68" t="s">
        <v>313</v>
      </c>
      <c r="M28" s="68" t="s">
        <v>58</v>
      </c>
      <c r="N28" s="67" t="s">
        <v>314</v>
      </c>
      <c r="O28" s="68" t="s">
        <v>567</v>
      </c>
      <c r="P28" s="67" t="s">
        <v>568</v>
      </c>
      <c r="Q28" s="67" t="s">
        <v>55</v>
      </c>
      <c r="R28" s="68" t="s">
        <v>569</v>
      </c>
      <c r="S28" s="67" t="s">
        <v>541</v>
      </c>
      <c r="T28" s="67" t="s">
        <v>55</v>
      </c>
      <c r="U28" s="68" t="s">
        <v>570</v>
      </c>
      <c r="V28" s="67" t="s">
        <v>541</v>
      </c>
      <c r="W28" s="67" t="s">
        <v>158</v>
      </c>
      <c r="X28" s="66" t="s">
        <v>245</v>
      </c>
      <c r="Y28" s="68" t="s">
        <v>402</v>
      </c>
      <c r="Z28" s="68" t="str">
        <f t="shared" si="0"/>
        <v xml:space="preserve">Hồ Khắc </v>
      </c>
      <c r="AA28" s="78" t="s">
        <v>309</v>
      </c>
      <c r="AB28" s="67"/>
      <c r="AC28" s="67"/>
      <c r="AD28" s="67"/>
    </row>
    <row r="29" spans="1:228" s="25" customFormat="1" ht="44.25" customHeight="1" x14ac:dyDescent="0.25">
      <c r="A29" s="65" t="s">
        <v>155</v>
      </c>
      <c r="B29" s="65" t="s">
        <v>100</v>
      </c>
      <c r="C29" s="78" t="s">
        <v>174</v>
      </c>
      <c r="D29" s="66" t="s">
        <v>201</v>
      </c>
      <c r="E29" s="71" t="s">
        <v>38</v>
      </c>
      <c r="F29" s="67"/>
      <c r="G29" s="68"/>
      <c r="H29" s="81"/>
      <c r="I29" s="67"/>
      <c r="J29" s="67"/>
      <c r="K29" s="67"/>
      <c r="L29" s="68"/>
      <c r="M29" s="68" t="s">
        <v>125</v>
      </c>
      <c r="N29" s="67" t="s">
        <v>196</v>
      </c>
      <c r="O29" s="68" t="s">
        <v>571</v>
      </c>
      <c r="P29" s="67" t="s">
        <v>514</v>
      </c>
      <c r="Q29" s="67"/>
      <c r="R29" s="67"/>
      <c r="S29" s="67"/>
      <c r="T29" s="67" t="s">
        <v>55</v>
      </c>
      <c r="U29" s="68" t="s">
        <v>572</v>
      </c>
      <c r="V29" s="67" t="s">
        <v>514</v>
      </c>
      <c r="W29" s="67" t="s">
        <v>158</v>
      </c>
      <c r="X29" s="68"/>
      <c r="Y29" s="68"/>
      <c r="Z29" s="68" t="str">
        <f t="shared" si="0"/>
        <v xml:space="preserve">Huỳnh Thị Phương </v>
      </c>
      <c r="AA29" s="78" t="s">
        <v>500</v>
      </c>
      <c r="AB29" s="67"/>
      <c r="AC29" s="67"/>
      <c r="AD29" s="67"/>
    </row>
    <row r="30" spans="1:228" s="25" customFormat="1" ht="44.25" customHeight="1" x14ac:dyDescent="0.25">
      <c r="A30" s="65" t="s">
        <v>156</v>
      </c>
      <c r="B30" s="65" t="s">
        <v>105</v>
      </c>
      <c r="C30" s="78" t="s">
        <v>193</v>
      </c>
      <c r="D30" s="81" t="s">
        <v>336</v>
      </c>
      <c r="E30" s="122" t="s">
        <v>43</v>
      </c>
      <c r="F30" s="67" t="s">
        <v>80</v>
      </c>
      <c r="G30" s="68" t="s">
        <v>81</v>
      </c>
      <c r="H30" s="81" t="s">
        <v>82</v>
      </c>
      <c r="I30" s="67" t="s">
        <v>277</v>
      </c>
      <c r="J30" s="66" t="s">
        <v>337</v>
      </c>
      <c r="K30" s="66" t="s">
        <v>337</v>
      </c>
      <c r="L30" s="68" t="s">
        <v>338</v>
      </c>
      <c r="M30" s="68" t="s">
        <v>125</v>
      </c>
      <c r="N30" s="67" t="s">
        <v>203</v>
      </c>
      <c r="O30" s="68" t="s">
        <v>525</v>
      </c>
      <c r="P30" s="67" t="s">
        <v>514</v>
      </c>
      <c r="Q30" s="67" t="s">
        <v>55</v>
      </c>
      <c r="R30" s="68" t="s">
        <v>574</v>
      </c>
      <c r="S30" s="67" t="s">
        <v>511</v>
      </c>
      <c r="T30" s="67" t="s">
        <v>55</v>
      </c>
      <c r="U30" s="68" t="s">
        <v>575</v>
      </c>
      <c r="V30" s="67" t="s">
        <v>576</v>
      </c>
      <c r="W30" s="67" t="s">
        <v>158</v>
      </c>
      <c r="X30" s="66" t="s">
        <v>272</v>
      </c>
      <c r="Y30" s="68" t="s">
        <v>404</v>
      </c>
      <c r="Z30" s="68" t="str">
        <f t="shared" si="0"/>
        <v xml:space="preserve">Võ Ngọc </v>
      </c>
      <c r="AA30" s="78" t="s">
        <v>335</v>
      </c>
      <c r="AB30" s="67"/>
      <c r="AC30" s="67"/>
      <c r="AD30" s="67"/>
    </row>
    <row r="31" spans="1:228" s="25" customFormat="1" ht="81.75" customHeight="1" x14ac:dyDescent="0.25">
      <c r="A31" s="65" t="s">
        <v>438</v>
      </c>
      <c r="B31" s="65" t="s">
        <v>107</v>
      </c>
      <c r="C31" s="78" t="s">
        <v>188</v>
      </c>
      <c r="D31" s="68" t="s">
        <v>159</v>
      </c>
      <c r="E31" s="71" t="s">
        <v>38</v>
      </c>
      <c r="F31" s="67"/>
      <c r="G31" s="68" t="s">
        <v>6</v>
      </c>
      <c r="H31" s="66"/>
      <c r="I31" s="67"/>
      <c r="J31" s="67"/>
      <c r="K31" s="67"/>
      <c r="L31" s="68" t="s">
        <v>160</v>
      </c>
      <c r="M31" s="68" t="s">
        <v>125</v>
      </c>
      <c r="N31" s="67" t="s">
        <v>161</v>
      </c>
      <c r="O31" s="68" t="s">
        <v>577</v>
      </c>
      <c r="P31" s="67" t="s">
        <v>578</v>
      </c>
      <c r="Q31" s="67" t="s">
        <v>687</v>
      </c>
      <c r="R31" s="68" t="s">
        <v>579</v>
      </c>
      <c r="S31" s="67" t="s">
        <v>580</v>
      </c>
      <c r="T31" s="67" t="s">
        <v>198</v>
      </c>
      <c r="U31" s="68" t="s">
        <v>581</v>
      </c>
      <c r="V31" s="67" t="s">
        <v>510</v>
      </c>
      <c r="W31" s="67" t="s">
        <v>158</v>
      </c>
      <c r="X31" s="68"/>
      <c r="Y31" s="68"/>
      <c r="Z31" s="68" t="str">
        <f t="shared" si="0"/>
        <v xml:space="preserve">Võ Thị </v>
      </c>
      <c r="AA31" s="78" t="s">
        <v>495</v>
      </c>
      <c r="AB31" s="67"/>
      <c r="AC31" s="67"/>
      <c r="AD31" s="67"/>
    </row>
    <row r="32" spans="1:228" s="25" customFormat="1" ht="81.75" customHeight="1" x14ac:dyDescent="0.25">
      <c r="A32" s="65" t="s">
        <v>439</v>
      </c>
      <c r="B32" s="65" t="s">
        <v>110</v>
      </c>
      <c r="C32" s="78" t="s">
        <v>415</v>
      </c>
      <c r="D32" s="81" t="s">
        <v>377</v>
      </c>
      <c r="E32" s="122" t="s">
        <v>43</v>
      </c>
      <c r="F32" s="67" t="s">
        <v>307</v>
      </c>
      <c r="G32" s="68">
        <v>251084722</v>
      </c>
      <c r="H32" s="81" t="s">
        <v>378</v>
      </c>
      <c r="I32" s="67" t="s">
        <v>308</v>
      </c>
      <c r="J32" s="66" t="s">
        <v>379</v>
      </c>
      <c r="K32" s="66" t="s">
        <v>380</v>
      </c>
      <c r="L32" s="68" t="s">
        <v>381</v>
      </c>
      <c r="M32" s="68" t="s">
        <v>125</v>
      </c>
      <c r="N32" s="67" t="s">
        <v>88</v>
      </c>
      <c r="O32" s="68" t="s">
        <v>582</v>
      </c>
      <c r="P32" s="67" t="s">
        <v>514</v>
      </c>
      <c r="Q32" s="67" t="s">
        <v>491</v>
      </c>
      <c r="R32" s="68" t="s">
        <v>583</v>
      </c>
      <c r="S32" s="67" t="s">
        <v>514</v>
      </c>
      <c r="T32" s="67" t="s">
        <v>55</v>
      </c>
      <c r="U32" s="68" t="s">
        <v>584</v>
      </c>
      <c r="V32" s="67" t="s">
        <v>541</v>
      </c>
      <c r="W32" s="67" t="s">
        <v>158</v>
      </c>
      <c r="X32" s="66" t="s">
        <v>471</v>
      </c>
      <c r="Y32" s="68" t="s">
        <v>382</v>
      </c>
      <c r="Z32" s="68" t="str">
        <f t="shared" si="0"/>
        <v xml:space="preserve">K' </v>
      </c>
      <c r="AA32" s="78" t="s">
        <v>505</v>
      </c>
      <c r="AB32" s="67"/>
      <c r="AC32" s="67"/>
      <c r="AD32" s="67"/>
    </row>
    <row r="33" spans="1:30" s="25" customFormat="1" ht="79.5" customHeight="1" x14ac:dyDescent="0.25">
      <c r="A33" s="65" t="s">
        <v>1560</v>
      </c>
      <c r="B33" s="65" t="s">
        <v>111</v>
      </c>
      <c r="C33" s="78" t="s">
        <v>213</v>
      </c>
      <c r="D33" s="66" t="s">
        <v>210</v>
      </c>
      <c r="E33" s="122" t="s">
        <v>43</v>
      </c>
      <c r="F33" s="67"/>
      <c r="G33" s="68"/>
      <c r="H33" s="81"/>
      <c r="I33" s="67"/>
      <c r="J33" s="67"/>
      <c r="K33" s="67"/>
      <c r="L33" s="68"/>
      <c r="M33" s="68" t="s">
        <v>58</v>
      </c>
      <c r="N33" s="68" t="s">
        <v>214</v>
      </c>
      <c r="O33" s="68" t="s">
        <v>585</v>
      </c>
      <c r="P33" s="68" t="s">
        <v>586</v>
      </c>
      <c r="Q33" s="67"/>
      <c r="R33" s="67"/>
      <c r="S33" s="67"/>
      <c r="T33" s="67" t="s">
        <v>45</v>
      </c>
      <c r="U33" s="68" t="s">
        <v>587</v>
      </c>
      <c r="V33" s="68" t="s">
        <v>586</v>
      </c>
      <c r="W33" s="67" t="s">
        <v>158</v>
      </c>
      <c r="X33" s="68"/>
      <c r="Y33" s="68"/>
      <c r="Z33" s="68" t="str">
        <f t="shared" si="0"/>
        <v xml:space="preserve">Bùi Văn </v>
      </c>
      <c r="AA33" s="78" t="s">
        <v>503</v>
      </c>
      <c r="AB33" s="67"/>
      <c r="AC33" s="67"/>
      <c r="AD33" s="67"/>
    </row>
    <row r="34" spans="1:30" s="25" customFormat="1" ht="53.25" customHeight="1" x14ac:dyDescent="0.25">
      <c r="A34" s="65" t="s">
        <v>447</v>
      </c>
      <c r="B34" s="65" t="s">
        <v>118</v>
      </c>
      <c r="C34" s="80" t="s">
        <v>168</v>
      </c>
      <c r="D34" s="66" t="s">
        <v>443</v>
      </c>
      <c r="E34" s="71" t="s">
        <v>38</v>
      </c>
      <c r="F34" s="67" t="s">
        <v>59</v>
      </c>
      <c r="G34" s="68">
        <v>215219863</v>
      </c>
      <c r="H34" s="81" t="s">
        <v>260</v>
      </c>
      <c r="I34" s="67" t="s">
        <v>242</v>
      </c>
      <c r="J34" s="66" t="s">
        <v>261</v>
      </c>
      <c r="K34" s="66" t="s">
        <v>463</v>
      </c>
      <c r="L34" s="68" t="s">
        <v>262</v>
      </c>
      <c r="M34" s="68" t="s">
        <v>125</v>
      </c>
      <c r="N34" s="67" t="s">
        <v>588</v>
      </c>
      <c r="O34" s="68" t="s">
        <v>589</v>
      </c>
      <c r="P34" s="67" t="s">
        <v>550</v>
      </c>
      <c r="Q34" s="67" t="s">
        <v>60</v>
      </c>
      <c r="R34" s="68" t="s">
        <v>591</v>
      </c>
      <c r="S34" s="67" t="s">
        <v>550</v>
      </c>
      <c r="T34" s="67" t="s">
        <v>55</v>
      </c>
      <c r="U34" s="68" t="s">
        <v>590</v>
      </c>
      <c r="V34" s="67" t="s">
        <v>550</v>
      </c>
      <c r="W34" s="67" t="s">
        <v>158</v>
      </c>
      <c r="X34" s="66" t="s">
        <v>245</v>
      </c>
      <c r="Y34" s="68" t="s">
        <v>399</v>
      </c>
      <c r="Z34" s="68" t="str">
        <f t="shared" si="0"/>
        <v xml:space="preserve">Lê Thị </v>
      </c>
      <c r="AA34" s="78" t="s">
        <v>259</v>
      </c>
      <c r="AB34" s="67" t="s">
        <v>61</v>
      </c>
      <c r="AC34" s="68" t="s">
        <v>592</v>
      </c>
      <c r="AD34" s="68" t="s">
        <v>593</v>
      </c>
    </row>
    <row r="35" spans="1:30" s="25" customFormat="1" ht="53.25" customHeight="1" x14ac:dyDescent="0.25">
      <c r="A35" s="65" t="s">
        <v>472</v>
      </c>
      <c r="B35" s="65" t="s">
        <v>120</v>
      </c>
      <c r="C35" s="78" t="s">
        <v>422</v>
      </c>
      <c r="D35" s="81">
        <v>33182</v>
      </c>
      <c r="E35" s="71" t="s">
        <v>38</v>
      </c>
      <c r="F35" s="67" t="s">
        <v>39</v>
      </c>
      <c r="G35" s="68" t="s">
        <v>384</v>
      </c>
      <c r="H35" s="81" t="s">
        <v>385</v>
      </c>
      <c r="I35" s="67" t="s">
        <v>277</v>
      </c>
      <c r="J35" s="66" t="s">
        <v>386</v>
      </c>
      <c r="K35" s="66" t="s">
        <v>386</v>
      </c>
      <c r="L35" s="68" t="s">
        <v>416</v>
      </c>
      <c r="M35" s="68" t="s">
        <v>125</v>
      </c>
      <c r="N35" s="68" t="s">
        <v>387</v>
      </c>
      <c r="O35" s="68" t="s">
        <v>594</v>
      </c>
      <c r="P35" s="68" t="s">
        <v>595</v>
      </c>
      <c r="Q35" s="67" t="s">
        <v>60</v>
      </c>
      <c r="R35" s="68" t="s">
        <v>596</v>
      </c>
      <c r="S35" s="68" t="s">
        <v>595</v>
      </c>
      <c r="T35" s="67" t="s">
        <v>55</v>
      </c>
      <c r="U35" s="68" t="s">
        <v>597</v>
      </c>
      <c r="V35" s="68" t="s">
        <v>595</v>
      </c>
      <c r="W35" s="67"/>
      <c r="X35" s="66" t="s">
        <v>471</v>
      </c>
      <c r="Y35" s="68" t="s">
        <v>280</v>
      </c>
      <c r="Z35" s="68" t="str">
        <f t="shared" si="0"/>
        <v xml:space="preserve">Trần Thị Bảo </v>
      </c>
      <c r="AA35" s="78" t="s">
        <v>383</v>
      </c>
      <c r="AB35" s="67"/>
      <c r="AC35" s="67"/>
      <c r="AD35" s="67"/>
    </row>
    <row r="36" spans="1:30" s="25" customFormat="1" ht="53.25" customHeight="1" x14ac:dyDescent="0.25">
      <c r="A36" s="65" t="s">
        <v>473</v>
      </c>
      <c r="B36" s="65" t="s">
        <v>121</v>
      </c>
      <c r="C36" s="78" t="s">
        <v>185</v>
      </c>
      <c r="D36" s="66" t="s">
        <v>112</v>
      </c>
      <c r="E36" s="71" t="s">
        <v>38</v>
      </c>
      <c r="F36" s="67" t="s">
        <v>73</v>
      </c>
      <c r="G36" s="68" t="s">
        <v>113</v>
      </c>
      <c r="H36" s="66" t="s">
        <v>114</v>
      </c>
      <c r="I36" s="67" t="s">
        <v>39</v>
      </c>
      <c r="J36" s="81" t="s">
        <v>115</v>
      </c>
      <c r="K36" s="81" t="s">
        <v>115</v>
      </c>
      <c r="L36" s="68" t="s">
        <v>116</v>
      </c>
      <c r="M36" s="68" t="s">
        <v>58</v>
      </c>
      <c r="N36" s="67" t="s">
        <v>117</v>
      </c>
      <c r="O36" s="68" t="s">
        <v>598</v>
      </c>
      <c r="P36" s="67" t="s">
        <v>514</v>
      </c>
      <c r="Q36" s="67"/>
      <c r="R36" s="67"/>
      <c r="S36" s="67"/>
      <c r="T36" s="67"/>
      <c r="U36" s="67"/>
      <c r="V36" s="67"/>
      <c r="W36" s="67" t="s">
        <v>158</v>
      </c>
      <c r="X36" s="68" t="s">
        <v>41</v>
      </c>
      <c r="Y36" s="68" t="s">
        <v>42</v>
      </c>
      <c r="Z36" s="68" t="str">
        <f t="shared" si="0"/>
        <v xml:space="preserve">Trần Huỳnh Tuyết </v>
      </c>
      <c r="AA36" s="78" t="s">
        <v>494</v>
      </c>
      <c r="AB36" s="67"/>
      <c r="AC36" s="67"/>
      <c r="AD36" s="67"/>
    </row>
    <row r="37" spans="1:30" s="25" customFormat="1" ht="75.75" customHeight="1" x14ac:dyDescent="0.25">
      <c r="A37" s="65" t="s">
        <v>474</v>
      </c>
      <c r="B37" s="65" t="s">
        <v>124</v>
      </c>
      <c r="C37" s="80" t="s">
        <v>218</v>
      </c>
      <c r="D37" s="81" t="s">
        <v>287</v>
      </c>
      <c r="E37" s="71" t="s">
        <v>38</v>
      </c>
      <c r="F37" s="67" t="s">
        <v>288</v>
      </c>
      <c r="G37" s="68" t="s">
        <v>448</v>
      </c>
      <c r="H37" s="66" t="s">
        <v>452</v>
      </c>
      <c r="I37" s="67" t="s">
        <v>289</v>
      </c>
      <c r="J37" s="66" t="s">
        <v>290</v>
      </c>
      <c r="K37" s="66" t="s">
        <v>467</v>
      </c>
      <c r="L37" s="68" t="s">
        <v>291</v>
      </c>
      <c r="M37" s="68" t="s">
        <v>125</v>
      </c>
      <c r="N37" s="67" t="s">
        <v>600</v>
      </c>
      <c r="O37" s="68" t="s">
        <v>525</v>
      </c>
      <c r="P37" s="67" t="s">
        <v>514</v>
      </c>
      <c r="Q37" s="67" t="s">
        <v>491</v>
      </c>
      <c r="R37" s="68" t="s">
        <v>601</v>
      </c>
      <c r="S37" s="67" t="s">
        <v>516</v>
      </c>
      <c r="T37" s="67"/>
      <c r="U37" s="67"/>
      <c r="V37" s="67"/>
      <c r="W37" s="67" t="s">
        <v>158</v>
      </c>
      <c r="X37" s="66" t="s">
        <v>272</v>
      </c>
      <c r="Y37" s="68" t="s">
        <v>273</v>
      </c>
      <c r="Z37" s="68" t="str">
        <f t="shared" si="0"/>
        <v xml:space="preserve">Lê Thị Yến </v>
      </c>
      <c r="AA37" s="78" t="s">
        <v>286</v>
      </c>
      <c r="AB37" s="67"/>
      <c r="AC37" s="67"/>
      <c r="AD37" s="67"/>
    </row>
    <row r="38" spans="1:30" s="25" customFormat="1" ht="44.25" customHeight="1" x14ac:dyDescent="0.25">
      <c r="A38" s="65" t="s">
        <v>475</v>
      </c>
      <c r="B38" s="65" t="s">
        <v>126</v>
      </c>
      <c r="C38" s="78" t="s">
        <v>1561</v>
      </c>
      <c r="D38" s="66" t="s">
        <v>1562</v>
      </c>
      <c r="E38" s="122" t="s">
        <v>43</v>
      </c>
      <c r="F38" s="67" t="s">
        <v>891</v>
      </c>
      <c r="G38" s="68" t="s">
        <v>1563</v>
      </c>
      <c r="H38" s="81"/>
      <c r="I38" s="67"/>
      <c r="J38" s="67"/>
      <c r="K38" s="67" t="s">
        <v>1564</v>
      </c>
      <c r="L38" s="68" t="s">
        <v>1565</v>
      </c>
      <c r="M38" s="68" t="s">
        <v>58</v>
      </c>
      <c r="N38" s="67" t="s">
        <v>1566</v>
      </c>
      <c r="O38" s="68" t="s">
        <v>542</v>
      </c>
      <c r="P38" s="67" t="s">
        <v>586</v>
      </c>
      <c r="Q38" s="67" t="s">
        <v>60</v>
      </c>
      <c r="R38" s="68" t="s">
        <v>1567</v>
      </c>
      <c r="S38" s="67" t="s">
        <v>526</v>
      </c>
      <c r="T38" s="67" t="s">
        <v>45</v>
      </c>
      <c r="U38" s="68" t="s">
        <v>1568</v>
      </c>
      <c r="V38" s="67" t="s">
        <v>586</v>
      </c>
      <c r="W38" s="67" t="s">
        <v>712</v>
      </c>
      <c r="X38" s="68" t="s">
        <v>41</v>
      </c>
      <c r="Y38" s="68" t="s">
        <v>1569</v>
      </c>
      <c r="Z38" s="68" t="str">
        <f t="shared" si="0"/>
        <v xml:space="preserve">Nguyễn Tấn </v>
      </c>
      <c r="AA38" s="78" t="s">
        <v>1570</v>
      </c>
      <c r="AB38" s="67"/>
      <c r="AC38" s="67"/>
      <c r="AD38" s="67"/>
    </row>
    <row r="39" spans="1:30" s="69" customFormat="1" ht="44.25" customHeight="1" x14ac:dyDescent="0.25">
      <c r="A39" s="65" t="s">
        <v>476</v>
      </c>
      <c r="B39" s="65" t="s">
        <v>127</v>
      </c>
      <c r="C39" s="78" t="s">
        <v>184</v>
      </c>
      <c r="D39" s="66">
        <v>34135</v>
      </c>
      <c r="E39" s="122" t="s">
        <v>43</v>
      </c>
      <c r="F39" s="67" t="s">
        <v>52</v>
      </c>
      <c r="G39" s="68" t="s">
        <v>164</v>
      </c>
      <c r="H39" s="81">
        <v>39684</v>
      </c>
      <c r="I39" s="67" t="s">
        <v>57</v>
      </c>
      <c r="J39" s="67" t="s">
        <v>101</v>
      </c>
      <c r="K39" s="67" t="s">
        <v>101</v>
      </c>
      <c r="L39" s="68" t="s">
        <v>102</v>
      </c>
      <c r="M39" s="68" t="s">
        <v>58</v>
      </c>
      <c r="N39" s="67" t="s">
        <v>94</v>
      </c>
      <c r="O39" s="68" t="s">
        <v>678</v>
      </c>
      <c r="P39" s="67" t="s">
        <v>679</v>
      </c>
      <c r="Q39" s="67" t="s">
        <v>60</v>
      </c>
      <c r="R39" s="68" t="s">
        <v>680</v>
      </c>
      <c r="S39" s="67" t="s">
        <v>526</v>
      </c>
      <c r="T39" s="67" t="s">
        <v>55</v>
      </c>
      <c r="U39" s="68" t="s">
        <v>681</v>
      </c>
      <c r="V39" s="67" t="s">
        <v>526</v>
      </c>
      <c r="W39" s="67" t="s">
        <v>232</v>
      </c>
      <c r="X39" s="68" t="s">
        <v>103</v>
      </c>
      <c r="Y39" s="68" t="s">
        <v>104</v>
      </c>
      <c r="Z39" s="68" t="str">
        <f t="shared" si="0"/>
        <v xml:space="preserve">Bùi Đức </v>
      </c>
      <c r="AA39" s="78" t="s">
        <v>504</v>
      </c>
      <c r="AB39" s="67"/>
      <c r="AC39" s="67"/>
      <c r="AD39" s="67"/>
    </row>
    <row r="40" spans="1:30" s="25" customFormat="1" ht="44.25" customHeight="1" x14ac:dyDescent="0.25">
      <c r="A40" s="65" t="s">
        <v>477</v>
      </c>
      <c r="B40" s="65" t="s">
        <v>128</v>
      </c>
      <c r="C40" s="78" t="s">
        <v>191</v>
      </c>
      <c r="D40" s="66" t="s">
        <v>65</v>
      </c>
      <c r="E40" s="122" t="s">
        <v>43</v>
      </c>
      <c r="F40" s="67" t="s">
        <v>66</v>
      </c>
      <c r="G40" s="68" t="s">
        <v>67</v>
      </c>
      <c r="H40" s="81"/>
      <c r="I40" s="67"/>
      <c r="J40" s="67"/>
      <c r="K40" s="67" t="s">
        <v>68</v>
      </c>
      <c r="L40" s="68" t="s">
        <v>69</v>
      </c>
      <c r="M40" s="68" t="s">
        <v>125</v>
      </c>
      <c r="N40" s="67" t="s">
        <v>70</v>
      </c>
      <c r="O40" s="68" t="s">
        <v>602</v>
      </c>
      <c r="P40" s="67" t="s">
        <v>513</v>
      </c>
      <c r="Q40" s="67" t="s">
        <v>55</v>
      </c>
      <c r="R40" s="68" t="s">
        <v>603</v>
      </c>
      <c r="S40" s="67" t="s">
        <v>528</v>
      </c>
      <c r="T40" s="67" t="s">
        <v>55</v>
      </c>
      <c r="U40" s="68" t="s">
        <v>604</v>
      </c>
      <c r="V40" s="67" t="s">
        <v>605</v>
      </c>
      <c r="W40" s="67" t="s">
        <v>158</v>
      </c>
      <c r="X40" s="68" t="s">
        <v>41</v>
      </c>
      <c r="Y40" s="68" t="s">
        <v>71</v>
      </c>
      <c r="Z40" s="68" t="str">
        <f t="shared" si="0"/>
        <v xml:space="preserve">Đinh Văn </v>
      </c>
      <c r="AA40" s="78" t="s">
        <v>497</v>
      </c>
      <c r="AB40" s="67"/>
      <c r="AC40" s="67"/>
      <c r="AD40" s="67"/>
    </row>
    <row r="41" spans="1:30" s="25" customFormat="1" ht="44.25" customHeight="1" x14ac:dyDescent="0.25">
      <c r="A41" s="65" t="s">
        <v>478</v>
      </c>
      <c r="B41" s="65" t="s">
        <v>129</v>
      </c>
      <c r="C41" s="78" t="s">
        <v>216</v>
      </c>
      <c r="D41" s="81" t="s">
        <v>221</v>
      </c>
      <c r="E41" s="122" t="s">
        <v>43</v>
      </c>
      <c r="F41" s="67" t="s">
        <v>66</v>
      </c>
      <c r="G41" s="68" t="s">
        <v>460</v>
      </c>
      <c r="H41" s="81" t="s">
        <v>326</v>
      </c>
      <c r="I41" s="67" t="s">
        <v>327</v>
      </c>
      <c r="J41" s="66" t="s">
        <v>328</v>
      </c>
      <c r="K41" s="66" t="s">
        <v>466</v>
      </c>
      <c r="L41" s="68" t="s">
        <v>223</v>
      </c>
      <c r="M41" s="68" t="s">
        <v>125</v>
      </c>
      <c r="N41" s="67" t="s">
        <v>203</v>
      </c>
      <c r="O41" s="68" t="s">
        <v>606</v>
      </c>
      <c r="P41" s="67" t="s">
        <v>607</v>
      </c>
      <c r="Q41" s="67" t="s">
        <v>55</v>
      </c>
      <c r="R41" s="68" t="s">
        <v>608</v>
      </c>
      <c r="S41" s="67" t="s">
        <v>610</v>
      </c>
      <c r="T41" s="67" t="s">
        <v>119</v>
      </c>
      <c r="U41" s="68" t="s">
        <v>609</v>
      </c>
      <c r="V41" s="67" t="s">
        <v>610</v>
      </c>
      <c r="W41" s="67" t="s">
        <v>158</v>
      </c>
      <c r="X41" s="66" t="s">
        <v>297</v>
      </c>
      <c r="Y41" s="68" t="s">
        <v>329</v>
      </c>
      <c r="Z41" s="68" t="str">
        <f t="shared" si="0"/>
        <v xml:space="preserve">Nguyễn Tiến </v>
      </c>
      <c r="AA41" s="78" t="s">
        <v>325</v>
      </c>
      <c r="AB41" s="67"/>
      <c r="AC41" s="67"/>
      <c r="AD41" s="67"/>
    </row>
    <row r="42" spans="1:30" s="25" customFormat="1" ht="70.5" customHeight="1" x14ac:dyDescent="0.25">
      <c r="A42" s="65" t="s">
        <v>479</v>
      </c>
      <c r="B42" s="65" t="s">
        <v>130</v>
      </c>
      <c r="C42" s="78" t="s">
        <v>205</v>
      </c>
      <c r="D42" s="66" t="s">
        <v>178</v>
      </c>
      <c r="E42" s="122" t="s">
        <v>43</v>
      </c>
      <c r="F42" s="67" t="s">
        <v>54</v>
      </c>
      <c r="G42" s="68" t="s">
        <v>611</v>
      </c>
      <c r="H42" s="66" t="s">
        <v>612</v>
      </c>
      <c r="I42" s="67"/>
      <c r="J42" s="67" t="s">
        <v>613</v>
      </c>
      <c r="K42" s="67" t="s">
        <v>614</v>
      </c>
      <c r="L42" s="68" t="s">
        <v>615</v>
      </c>
      <c r="M42" s="68" t="s">
        <v>58</v>
      </c>
      <c r="N42" s="68" t="s">
        <v>206</v>
      </c>
      <c r="O42" s="68" t="s">
        <v>616</v>
      </c>
      <c r="P42" s="68" t="s">
        <v>586</v>
      </c>
      <c r="Q42" s="67"/>
      <c r="R42" s="67"/>
      <c r="S42" s="67"/>
      <c r="T42" s="67"/>
      <c r="U42" s="67"/>
      <c r="V42" s="67"/>
      <c r="W42" s="67" t="s">
        <v>158</v>
      </c>
      <c r="X42" s="68"/>
      <c r="Y42" s="68"/>
      <c r="Z42" s="68" t="str">
        <f t="shared" si="0"/>
        <v xml:space="preserve">Nguyễn Văn </v>
      </c>
      <c r="AA42" s="78" t="s">
        <v>502</v>
      </c>
      <c r="AB42" s="67"/>
      <c r="AC42" s="67"/>
      <c r="AD42" s="67"/>
    </row>
    <row r="43" spans="1:30" s="25" customFormat="1" ht="50.25" customHeight="1" x14ac:dyDescent="0.25">
      <c r="A43" s="65" t="s">
        <v>480</v>
      </c>
      <c r="B43" s="65" t="s">
        <v>132</v>
      </c>
      <c r="C43" s="78" t="s">
        <v>179</v>
      </c>
      <c r="D43" s="66" t="s">
        <v>46</v>
      </c>
      <c r="E43" s="71" t="s">
        <v>38</v>
      </c>
      <c r="F43" s="67" t="s">
        <v>47</v>
      </c>
      <c r="G43" s="68" t="s">
        <v>163</v>
      </c>
      <c r="H43" s="81">
        <v>40261</v>
      </c>
      <c r="I43" s="67" t="s">
        <v>47</v>
      </c>
      <c r="J43" s="81" t="s">
        <v>48</v>
      </c>
      <c r="K43" s="81" t="s">
        <v>49</v>
      </c>
      <c r="L43" s="68" t="s">
        <v>50</v>
      </c>
      <c r="M43" s="68" t="s">
        <v>125</v>
      </c>
      <c r="N43" s="67" t="s">
        <v>196</v>
      </c>
      <c r="O43" s="68" t="s">
        <v>622</v>
      </c>
      <c r="P43" s="67" t="s">
        <v>550</v>
      </c>
      <c r="Q43" s="67" t="s">
        <v>55</v>
      </c>
      <c r="R43" s="68" t="s">
        <v>623</v>
      </c>
      <c r="S43" s="67" t="s">
        <v>624</v>
      </c>
      <c r="T43" s="67" t="s">
        <v>55</v>
      </c>
      <c r="U43" s="68" t="s">
        <v>623</v>
      </c>
      <c r="V43" s="67" t="s">
        <v>624</v>
      </c>
      <c r="W43" s="67" t="s">
        <v>158</v>
      </c>
      <c r="X43" s="68" t="s">
        <v>41</v>
      </c>
      <c r="Y43" s="68" t="s">
        <v>51</v>
      </c>
      <c r="Z43" s="68" t="str">
        <f t="shared" si="0"/>
        <v xml:space="preserve">Nguyễn Thị Thanh </v>
      </c>
      <c r="AA43" s="78" t="s">
        <v>353</v>
      </c>
      <c r="AB43" s="67"/>
      <c r="AC43" s="67"/>
      <c r="AD43" s="67"/>
    </row>
    <row r="44" spans="1:30" s="25" customFormat="1" ht="47.25" customHeight="1" x14ac:dyDescent="0.25">
      <c r="A44" s="65" t="s">
        <v>481</v>
      </c>
      <c r="B44" s="65" t="s">
        <v>133</v>
      </c>
      <c r="C44" s="78" t="s">
        <v>215</v>
      </c>
      <c r="D44" s="66" t="s">
        <v>354</v>
      </c>
      <c r="E44" s="71" t="s">
        <v>38</v>
      </c>
      <c r="F44" s="67" t="s">
        <v>63</v>
      </c>
      <c r="G44" s="68">
        <v>183477366</v>
      </c>
      <c r="H44" s="66" t="s">
        <v>355</v>
      </c>
      <c r="I44" s="67" t="s">
        <v>277</v>
      </c>
      <c r="J44" s="67" t="s">
        <v>356</v>
      </c>
      <c r="K44" s="67" t="s">
        <v>356</v>
      </c>
      <c r="L44" s="68" t="s">
        <v>357</v>
      </c>
      <c r="M44" s="68" t="s">
        <v>125</v>
      </c>
      <c r="N44" s="67" t="s">
        <v>203</v>
      </c>
      <c r="O44" s="68" t="s">
        <v>617</v>
      </c>
      <c r="P44" s="67" t="s">
        <v>618</v>
      </c>
      <c r="Q44" s="67" t="s">
        <v>60</v>
      </c>
      <c r="R44" s="68" t="s">
        <v>619</v>
      </c>
      <c r="S44" s="67" t="s">
        <v>618</v>
      </c>
      <c r="T44" s="67" t="s">
        <v>55</v>
      </c>
      <c r="U44" s="68" t="s">
        <v>620</v>
      </c>
      <c r="V44" s="67" t="s">
        <v>621</v>
      </c>
      <c r="W44" s="67" t="s">
        <v>158</v>
      </c>
      <c r="X44" s="66" t="s">
        <v>272</v>
      </c>
      <c r="Y44" s="68" t="s">
        <v>469</v>
      </c>
      <c r="Z44" s="68" t="str">
        <f t="shared" si="0"/>
        <v xml:space="preserve">Đường Thị </v>
      </c>
      <c r="AA44" s="78" t="s">
        <v>353</v>
      </c>
      <c r="AB44" s="67"/>
      <c r="AC44" s="67"/>
      <c r="AD44" s="67"/>
    </row>
    <row r="45" spans="1:30" s="25" customFormat="1" ht="42.75" customHeight="1" x14ac:dyDescent="0.25">
      <c r="A45" s="65" t="s">
        <v>482</v>
      </c>
      <c r="B45" s="65" t="s">
        <v>134</v>
      </c>
      <c r="C45" s="78" t="s">
        <v>220</v>
      </c>
      <c r="D45" s="66" t="s">
        <v>293</v>
      </c>
      <c r="E45" s="71" t="s">
        <v>43</v>
      </c>
      <c r="F45" s="67" t="s">
        <v>229</v>
      </c>
      <c r="G45" s="68" t="s">
        <v>230</v>
      </c>
      <c r="H45" s="66" t="s">
        <v>450</v>
      </c>
      <c r="I45" s="67" t="s">
        <v>269</v>
      </c>
      <c r="J45" s="67" t="s">
        <v>294</v>
      </c>
      <c r="K45" s="67" t="s">
        <v>294</v>
      </c>
      <c r="L45" s="68" t="s">
        <v>295</v>
      </c>
      <c r="M45" s="68" t="s">
        <v>125</v>
      </c>
      <c r="N45" s="67" t="s">
        <v>109</v>
      </c>
      <c r="O45" s="68" t="s">
        <v>625</v>
      </c>
      <c r="P45" s="67" t="s">
        <v>626</v>
      </c>
      <c r="Q45" s="67" t="s">
        <v>60</v>
      </c>
      <c r="R45" s="68" t="s">
        <v>627</v>
      </c>
      <c r="S45" s="67" t="s">
        <v>512</v>
      </c>
      <c r="T45" s="67"/>
      <c r="U45" s="67"/>
      <c r="V45" s="67"/>
      <c r="W45" s="67" t="s">
        <v>296</v>
      </c>
      <c r="X45" s="66" t="s">
        <v>297</v>
      </c>
      <c r="Y45" s="66" t="s">
        <v>396</v>
      </c>
      <c r="Z45" s="68" t="str">
        <f t="shared" si="0"/>
        <v xml:space="preserve">Trần Quang </v>
      </c>
      <c r="AA45" s="78" t="s">
        <v>292</v>
      </c>
      <c r="AB45" s="67"/>
      <c r="AC45" s="67"/>
      <c r="AD45" s="67"/>
    </row>
    <row r="46" spans="1:30" s="25" customFormat="1" ht="75.75" customHeight="1" x14ac:dyDescent="0.25">
      <c r="A46" s="65" t="s">
        <v>483</v>
      </c>
      <c r="B46" s="65" t="s">
        <v>135</v>
      </c>
      <c r="C46" s="78" t="s">
        <v>419</v>
      </c>
      <c r="D46" s="81" t="s">
        <v>365</v>
      </c>
      <c r="E46" s="122" t="s">
        <v>43</v>
      </c>
      <c r="F46" s="67" t="s">
        <v>39</v>
      </c>
      <c r="G46" s="68" t="s">
        <v>366</v>
      </c>
      <c r="H46" s="66" t="s">
        <v>457</v>
      </c>
      <c r="I46" s="67" t="s">
        <v>277</v>
      </c>
      <c r="J46" s="66" t="s">
        <v>367</v>
      </c>
      <c r="K46" s="66" t="s">
        <v>367</v>
      </c>
      <c r="L46" s="68">
        <v>938939221</v>
      </c>
      <c r="M46" s="68" t="s">
        <v>125</v>
      </c>
      <c r="N46" s="67" t="s">
        <v>203</v>
      </c>
      <c r="O46" s="68" t="s">
        <v>525</v>
      </c>
      <c r="P46" s="67" t="s">
        <v>514</v>
      </c>
      <c r="Q46" s="67" t="s">
        <v>491</v>
      </c>
      <c r="R46" s="68" t="s">
        <v>628</v>
      </c>
      <c r="S46" s="67" t="s">
        <v>516</v>
      </c>
      <c r="T46" s="67" t="s">
        <v>55</v>
      </c>
      <c r="U46" s="68" t="s">
        <v>629</v>
      </c>
      <c r="V46" s="67" t="s">
        <v>630</v>
      </c>
      <c r="W46" s="67" t="s">
        <v>158</v>
      </c>
      <c r="X46" s="66" t="s">
        <v>470</v>
      </c>
      <c r="Y46" s="68" t="s">
        <v>414</v>
      </c>
      <c r="Z46" s="68" t="str">
        <f t="shared" si="0"/>
        <v xml:space="preserve">Nguyễn Mai Trường </v>
      </c>
      <c r="AA46" s="78" t="s">
        <v>364</v>
      </c>
      <c r="AB46" s="67"/>
      <c r="AC46" s="67"/>
      <c r="AD46" s="67"/>
    </row>
    <row r="47" spans="1:30" s="25" customFormat="1" ht="75.75" customHeight="1" x14ac:dyDescent="0.25">
      <c r="A47" s="65" t="s">
        <v>484</v>
      </c>
      <c r="B47" s="65" t="s">
        <v>136</v>
      </c>
      <c r="C47" s="78" t="s">
        <v>175</v>
      </c>
      <c r="D47" s="81" t="s">
        <v>202</v>
      </c>
      <c r="E47" s="71" t="s">
        <v>38</v>
      </c>
      <c r="F47" s="67" t="s">
        <v>255</v>
      </c>
      <c r="G47" s="68">
        <v>230874096</v>
      </c>
      <c r="H47" s="81" t="s">
        <v>256</v>
      </c>
      <c r="I47" s="67" t="s">
        <v>257</v>
      </c>
      <c r="J47" s="66" t="s">
        <v>258</v>
      </c>
      <c r="K47" s="66" t="s">
        <v>397</v>
      </c>
      <c r="L47" s="68">
        <v>974345200</v>
      </c>
      <c r="M47" s="68" t="s">
        <v>125</v>
      </c>
      <c r="N47" s="67" t="s">
        <v>588</v>
      </c>
      <c r="O47" s="68" t="s">
        <v>549</v>
      </c>
      <c r="P47" s="67" t="s">
        <v>631</v>
      </c>
      <c r="Q47" s="67" t="s">
        <v>461</v>
      </c>
      <c r="R47" s="68" t="s">
        <v>632</v>
      </c>
      <c r="S47" s="67" t="s">
        <v>631</v>
      </c>
      <c r="T47" s="67" t="s">
        <v>55</v>
      </c>
      <c r="U47" s="68" t="s">
        <v>633</v>
      </c>
      <c r="V47" s="67" t="s">
        <v>541</v>
      </c>
      <c r="W47" s="67" t="s">
        <v>158</v>
      </c>
      <c r="X47" s="66" t="s">
        <v>245</v>
      </c>
      <c r="Y47" s="68" t="s">
        <v>398</v>
      </c>
      <c r="Z47" s="68" t="str">
        <f t="shared" si="0"/>
        <v xml:space="preserve">Hồ Thị Thanh </v>
      </c>
      <c r="AA47" s="78" t="s">
        <v>254</v>
      </c>
      <c r="AB47" s="67"/>
      <c r="AC47" s="67"/>
      <c r="AD47" s="67"/>
    </row>
    <row r="48" spans="1:30" s="25" customFormat="1" ht="70.5" customHeight="1" x14ac:dyDescent="0.25">
      <c r="A48" s="65" t="s">
        <v>485</v>
      </c>
      <c r="B48" s="65" t="s">
        <v>137</v>
      </c>
      <c r="C48" s="78" t="s">
        <v>219</v>
      </c>
      <c r="D48" s="66" t="s">
        <v>441</v>
      </c>
      <c r="E48" s="71" t="s">
        <v>38</v>
      </c>
      <c r="F48" s="67" t="s">
        <v>44</v>
      </c>
      <c r="G48" s="68" t="s">
        <v>227</v>
      </c>
      <c r="H48" s="81" t="s">
        <v>228</v>
      </c>
      <c r="I48" s="67" t="s">
        <v>236</v>
      </c>
      <c r="J48" s="67" t="s">
        <v>237</v>
      </c>
      <c r="K48" s="67" t="s">
        <v>237</v>
      </c>
      <c r="L48" s="68" t="s">
        <v>238</v>
      </c>
      <c r="M48" s="68" t="s">
        <v>125</v>
      </c>
      <c r="N48" s="67" t="s">
        <v>588</v>
      </c>
      <c r="O48" s="68" t="s">
        <v>634</v>
      </c>
      <c r="P48" s="67" t="s">
        <v>635</v>
      </c>
      <c r="Q48" s="67" t="s">
        <v>491</v>
      </c>
      <c r="R48" s="68" t="s">
        <v>636</v>
      </c>
      <c r="S48" s="67" t="s">
        <v>516</v>
      </c>
      <c r="T48" s="67" t="s">
        <v>131</v>
      </c>
      <c r="U48" s="68" t="s">
        <v>637</v>
      </c>
      <c r="V48" s="67" t="s">
        <v>541</v>
      </c>
      <c r="W48" s="67" t="s">
        <v>158</v>
      </c>
      <c r="X48" s="66" t="s">
        <v>240</v>
      </c>
      <c r="Y48" s="66" t="s">
        <v>233</v>
      </c>
      <c r="Z48" s="68" t="str">
        <f t="shared" si="0"/>
        <v xml:space="preserve">Phan Thị </v>
      </c>
      <c r="AA48" s="78" t="s">
        <v>235</v>
      </c>
      <c r="AB48" s="67"/>
      <c r="AC48" s="67"/>
      <c r="AD48" s="67"/>
    </row>
    <row r="49" spans="1:228" s="25" customFormat="1" ht="54" customHeight="1" x14ac:dyDescent="0.25">
      <c r="A49" s="65" t="s">
        <v>486</v>
      </c>
      <c r="B49" s="65" t="s">
        <v>138</v>
      </c>
      <c r="C49" s="78" t="s">
        <v>204</v>
      </c>
      <c r="D49" s="66" t="s">
        <v>177</v>
      </c>
      <c r="E49" s="122" t="s">
        <v>43</v>
      </c>
      <c r="F49" s="68" t="s">
        <v>642</v>
      </c>
      <c r="G49" s="68" t="s">
        <v>638</v>
      </c>
      <c r="H49" s="66" t="s">
        <v>639</v>
      </c>
      <c r="I49" s="67" t="s">
        <v>640</v>
      </c>
      <c r="J49" s="68" t="s">
        <v>641</v>
      </c>
      <c r="K49" s="67" t="s">
        <v>643</v>
      </c>
      <c r="L49" s="68"/>
      <c r="M49" s="68" t="s">
        <v>125</v>
      </c>
      <c r="N49" s="67" t="s">
        <v>203</v>
      </c>
      <c r="O49" s="68" t="s">
        <v>644</v>
      </c>
      <c r="P49" s="67" t="s">
        <v>513</v>
      </c>
      <c r="Q49" s="67" t="s">
        <v>55</v>
      </c>
      <c r="R49" s="68" t="s">
        <v>645</v>
      </c>
      <c r="S49" s="67" t="s">
        <v>646</v>
      </c>
      <c r="T49" s="67" t="s">
        <v>55</v>
      </c>
      <c r="U49" s="68" t="s">
        <v>647</v>
      </c>
      <c r="V49" s="67" t="s">
        <v>621</v>
      </c>
      <c r="W49" s="67" t="s">
        <v>232</v>
      </c>
      <c r="X49" s="68"/>
      <c r="Y49" s="68"/>
      <c r="Z49" s="68" t="str">
        <f t="shared" si="0"/>
        <v xml:space="preserve">Phan Cảnh </v>
      </c>
      <c r="AA49" s="78" t="s">
        <v>501</v>
      </c>
      <c r="AB49" s="67"/>
      <c r="AC49" s="67"/>
      <c r="AD49" s="67"/>
    </row>
    <row r="50" spans="1:228" s="25" customFormat="1" ht="54" customHeight="1" x14ac:dyDescent="0.25">
      <c r="A50" s="65" t="s">
        <v>487</v>
      </c>
      <c r="B50" s="65" t="s">
        <v>139</v>
      </c>
      <c r="C50" s="78" t="s">
        <v>187</v>
      </c>
      <c r="D50" s="81">
        <v>32244</v>
      </c>
      <c r="E50" s="122" t="s">
        <v>43</v>
      </c>
      <c r="F50" s="67" t="s">
        <v>282</v>
      </c>
      <c r="G50" s="68" t="s">
        <v>165</v>
      </c>
      <c r="H50" s="81" t="s">
        <v>283</v>
      </c>
      <c r="I50" s="67" t="s">
        <v>277</v>
      </c>
      <c r="J50" s="66" t="s">
        <v>284</v>
      </c>
      <c r="K50" s="66" t="s">
        <v>284</v>
      </c>
      <c r="L50" s="68" t="s">
        <v>157</v>
      </c>
      <c r="M50" s="68" t="s">
        <v>125</v>
      </c>
      <c r="N50" s="67" t="s">
        <v>40</v>
      </c>
      <c r="O50" s="68" t="s">
        <v>648</v>
      </c>
      <c r="P50" s="67" t="s">
        <v>649</v>
      </c>
      <c r="Q50" s="67" t="s">
        <v>55</v>
      </c>
      <c r="R50" s="68" t="s">
        <v>650</v>
      </c>
      <c r="S50" s="67" t="s">
        <v>516</v>
      </c>
      <c r="T50" s="63" t="s">
        <v>45</v>
      </c>
      <c r="U50" s="64" t="s">
        <v>1571</v>
      </c>
      <c r="V50" s="63" t="s">
        <v>1572</v>
      </c>
      <c r="W50" s="67" t="s">
        <v>158</v>
      </c>
      <c r="X50" s="66" t="s">
        <v>285</v>
      </c>
      <c r="Y50" s="68" t="s">
        <v>253</v>
      </c>
      <c r="Z50" s="68" t="str">
        <f t="shared" si="0"/>
        <v xml:space="preserve">Phan Thanh </v>
      </c>
      <c r="AA50" s="78" t="s">
        <v>281</v>
      </c>
      <c r="AB50" s="67"/>
      <c r="AC50" s="67"/>
      <c r="AD50" s="67"/>
    </row>
    <row r="51" spans="1:228" s="25" customFormat="1" ht="80.25" customHeight="1" x14ac:dyDescent="0.25">
      <c r="A51" s="65" t="s">
        <v>488</v>
      </c>
      <c r="B51" s="65" t="s">
        <v>140</v>
      </c>
      <c r="C51" s="78" t="s">
        <v>176</v>
      </c>
      <c r="D51" s="66" t="s">
        <v>445</v>
      </c>
      <c r="E51" s="122" t="s">
        <v>43</v>
      </c>
      <c r="F51" s="67" t="s">
        <v>170</v>
      </c>
      <c r="G51" s="68" t="s">
        <v>345</v>
      </c>
      <c r="H51" s="81" t="s">
        <v>346</v>
      </c>
      <c r="I51" s="67" t="s">
        <v>277</v>
      </c>
      <c r="J51" s="66" t="s">
        <v>347</v>
      </c>
      <c r="K51" s="66" t="s">
        <v>347</v>
      </c>
      <c r="L51" s="68" t="s">
        <v>348</v>
      </c>
      <c r="M51" s="68" t="s">
        <v>58</v>
      </c>
      <c r="N51" s="68" t="s">
        <v>685</v>
      </c>
      <c r="O51" s="68" t="s">
        <v>653</v>
      </c>
      <c r="P51" s="68" t="s">
        <v>655</v>
      </c>
      <c r="Q51" s="67"/>
      <c r="R51" s="67"/>
      <c r="S51" s="67"/>
      <c r="T51" s="67" t="s">
        <v>45</v>
      </c>
      <c r="U51" s="68" t="s">
        <v>654</v>
      </c>
      <c r="V51" s="67" t="s">
        <v>656</v>
      </c>
      <c r="W51" s="67" t="s">
        <v>232</v>
      </c>
      <c r="X51" s="66" t="s">
        <v>272</v>
      </c>
      <c r="Y51" s="68" t="s">
        <v>411</v>
      </c>
      <c r="Z51" s="68" t="str">
        <f t="shared" si="0"/>
        <v xml:space="preserve">Nguyễn Hoàng </v>
      </c>
      <c r="AA51" s="78" t="s">
        <v>330</v>
      </c>
      <c r="AB51" s="67"/>
      <c r="AC51" s="67"/>
      <c r="AD51" s="67"/>
    </row>
    <row r="52" spans="1:228" s="72" customFormat="1" ht="54" customHeight="1" x14ac:dyDescent="0.25">
      <c r="A52" s="65" t="s">
        <v>489</v>
      </c>
      <c r="B52" s="65" t="s">
        <v>141</v>
      </c>
      <c r="C52" s="78" t="s">
        <v>217</v>
      </c>
      <c r="D52" s="81" t="s">
        <v>222</v>
      </c>
      <c r="E52" s="122" t="s">
        <v>43</v>
      </c>
      <c r="F52" s="67" t="s">
        <v>80</v>
      </c>
      <c r="G52" s="68">
        <v>264245072</v>
      </c>
      <c r="H52" s="66" t="s">
        <v>454</v>
      </c>
      <c r="I52" s="67" t="s">
        <v>406</v>
      </c>
      <c r="J52" s="66" t="s">
        <v>407</v>
      </c>
      <c r="K52" s="66" t="s">
        <v>468</v>
      </c>
      <c r="L52" s="68" t="s">
        <v>408</v>
      </c>
      <c r="M52" s="68" t="s">
        <v>125</v>
      </c>
      <c r="N52" s="67" t="s">
        <v>88</v>
      </c>
      <c r="O52" s="68" t="s">
        <v>571</v>
      </c>
      <c r="P52" s="67" t="s">
        <v>526</v>
      </c>
      <c r="Q52" s="67" t="s">
        <v>55</v>
      </c>
      <c r="R52" s="68" t="s">
        <v>657</v>
      </c>
      <c r="S52" s="67" t="s">
        <v>658</v>
      </c>
      <c r="T52" s="67" t="s">
        <v>55</v>
      </c>
      <c r="U52" s="68" t="s">
        <v>657</v>
      </c>
      <c r="V52" s="67" t="s">
        <v>658</v>
      </c>
      <c r="W52" s="67" t="s">
        <v>158</v>
      </c>
      <c r="X52" s="66" t="s">
        <v>409</v>
      </c>
      <c r="Y52" s="68" t="s">
        <v>410</v>
      </c>
      <c r="Z52" s="68" t="str">
        <f t="shared" si="0"/>
        <v xml:space="preserve">Hàm Hữu </v>
      </c>
      <c r="AA52" s="78" t="s">
        <v>405</v>
      </c>
      <c r="AB52" s="67"/>
      <c r="AC52" s="67"/>
      <c r="AD52" s="67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  <c r="BU52" s="25"/>
      <c r="BV52" s="25"/>
      <c r="BW52" s="25"/>
      <c r="BX52" s="25"/>
      <c r="BY52" s="25"/>
      <c r="BZ52" s="25"/>
      <c r="CA52" s="25"/>
      <c r="CB52" s="25"/>
      <c r="CC52" s="25"/>
      <c r="CD52" s="25"/>
      <c r="CE52" s="25"/>
      <c r="CF52" s="25"/>
      <c r="CG52" s="25"/>
      <c r="CH52" s="25"/>
      <c r="CI52" s="25"/>
      <c r="CJ52" s="25"/>
      <c r="CK52" s="25"/>
      <c r="CL52" s="25"/>
      <c r="CM52" s="25"/>
      <c r="CN52" s="25"/>
      <c r="CO52" s="25"/>
      <c r="CP52" s="25"/>
      <c r="CQ52" s="25"/>
      <c r="CR52" s="25"/>
      <c r="CS52" s="25"/>
      <c r="CT52" s="25"/>
      <c r="CU52" s="25"/>
      <c r="CV52" s="25"/>
      <c r="CW52" s="25"/>
      <c r="CX52" s="25"/>
      <c r="CY52" s="25"/>
      <c r="CZ52" s="25"/>
      <c r="DA52" s="25"/>
      <c r="DB52" s="25"/>
      <c r="DC52" s="25"/>
      <c r="DD52" s="25"/>
      <c r="DE52" s="25"/>
      <c r="DF52" s="25"/>
      <c r="DG52" s="25"/>
      <c r="DH52" s="25"/>
      <c r="DI52" s="25"/>
      <c r="DJ52" s="25"/>
      <c r="DK52" s="25"/>
      <c r="DL52" s="25"/>
      <c r="DM52" s="25"/>
      <c r="DN52" s="25"/>
      <c r="DO52" s="25"/>
      <c r="DP52" s="25"/>
      <c r="DQ52" s="25"/>
      <c r="DR52" s="25"/>
      <c r="DS52" s="25"/>
      <c r="DT52" s="25"/>
      <c r="DU52" s="25"/>
      <c r="DV52" s="25"/>
      <c r="DW52" s="25"/>
      <c r="DX52" s="25"/>
      <c r="DY52" s="25"/>
      <c r="DZ52" s="25"/>
      <c r="EA52" s="25"/>
      <c r="EB52" s="25"/>
      <c r="EC52" s="25"/>
      <c r="ED52" s="25"/>
      <c r="EE52" s="25"/>
      <c r="EF52" s="25"/>
      <c r="EG52" s="25"/>
      <c r="EH52" s="25"/>
      <c r="EI52" s="25"/>
      <c r="EJ52" s="25"/>
      <c r="EK52" s="25"/>
      <c r="EL52" s="25"/>
      <c r="EM52" s="25"/>
      <c r="EN52" s="25"/>
      <c r="EO52" s="25"/>
      <c r="EP52" s="25"/>
      <c r="EQ52" s="25"/>
      <c r="ER52" s="25"/>
      <c r="ES52" s="25"/>
      <c r="ET52" s="25"/>
      <c r="EU52" s="25"/>
      <c r="EV52" s="25"/>
      <c r="EW52" s="25"/>
      <c r="EX52" s="25"/>
      <c r="EY52" s="25"/>
      <c r="EZ52" s="25"/>
      <c r="FA52" s="25"/>
      <c r="FB52" s="25"/>
      <c r="FC52" s="25"/>
      <c r="FD52" s="25"/>
      <c r="FE52" s="25"/>
      <c r="FF52" s="25"/>
      <c r="FG52" s="25"/>
      <c r="FH52" s="25"/>
      <c r="FI52" s="25"/>
      <c r="FJ52" s="25"/>
      <c r="FK52" s="25"/>
      <c r="FL52" s="25"/>
      <c r="FM52" s="25"/>
      <c r="FN52" s="25"/>
      <c r="FO52" s="25"/>
      <c r="FP52" s="25"/>
      <c r="FQ52" s="25"/>
      <c r="FR52" s="25"/>
      <c r="FS52" s="25"/>
      <c r="FT52" s="25"/>
      <c r="FU52" s="25"/>
      <c r="FV52" s="25"/>
      <c r="FW52" s="25"/>
      <c r="FX52" s="25"/>
      <c r="FY52" s="25"/>
      <c r="FZ52" s="25"/>
      <c r="GA52" s="25"/>
      <c r="GB52" s="25"/>
      <c r="GC52" s="25"/>
      <c r="GD52" s="25"/>
      <c r="GE52" s="25"/>
      <c r="GF52" s="25"/>
      <c r="GG52" s="25"/>
      <c r="GH52" s="25"/>
      <c r="GI52" s="25"/>
      <c r="GJ52" s="25"/>
      <c r="GK52" s="25"/>
      <c r="GL52" s="25"/>
      <c r="GM52" s="25"/>
      <c r="GN52" s="25"/>
      <c r="GO52" s="25"/>
      <c r="GP52" s="25"/>
      <c r="GQ52" s="25"/>
      <c r="GR52" s="25"/>
      <c r="GS52" s="25"/>
      <c r="GT52" s="25"/>
      <c r="GU52" s="25"/>
      <c r="GV52" s="25"/>
      <c r="GW52" s="25"/>
      <c r="GX52" s="25"/>
      <c r="GY52" s="25"/>
      <c r="GZ52" s="25"/>
      <c r="HA52" s="25"/>
      <c r="HB52" s="25"/>
      <c r="HC52" s="25"/>
      <c r="HD52" s="25"/>
      <c r="HE52" s="25"/>
      <c r="HF52" s="25"/>
      <c r="HG52" s="25"/>
      <c r="HH52" s="25"/>
      <c r="HI52" s="25"/>
      <c r="HJ52" s="25"/>
      <c r="HK52" s="25"/>
      <c r="HL52" s="25"/>
      <c r="HM52" s="25"/>
      <c r="HN52" s="25"/>
      <c r="HO52" s="25"/>
      <c r="HP52" s="25"/>
      <c r="HQ52" s="25"/>
      <c r="HR52" s="25"/>
      <c r="HS52" s="25"/>
      <c r="HT52" s="25"/>
    </row>
    <row r="53" spans="1:228" s="25" customFormat="1" ht="54" customHeight="1" x14ac:dyDescent="0.25">
      <c r="A53" s="65" t="s">
        <v>1573</v>
      </c>
      <c r="B53" s="65" t="s">
        <v>142</v>
      </c>
      <c r="C53" s="78" t="s">
        <v>189</v>
      </c>
      <c r="D53" s="66" t="s">
        <v>442</v>
      </c>
      <c r="E53" s="71" t="s">
        <v>38</v>
      </c>
      <c r="F53" s="67" t="s">
        <v>59</v>
      </c>
      <c r="G53" s="68">
        <v>215340580</v>
      </c>
      <c r="H53" s="66" t="s">
        <v>449</v>
      </c>
      <c r="I53" s="67" t="s">
        <v>242</v>
      </c>
      <c r="J53" s="67" t="s">
        <v>243</v>
      </c>
      <c r="K53" s="67" t="s">
        <v>243</v>
      </c>
      <c r="L53" s="68" t="s">
        <v>244</v>
      </c>
      <c r="M53" s="68" t="s">
        <v>125</v>
      </c>
      <c r="N53" s="67" t="s">
        <v>588</v>
      </c>
      <c r="O53" s="68" t="s">
        <v>554</v>
      </c>
      <c r="P53" s="67" t="s">
        <v>550</v>
      </c>
      <c r="Q53" s="67" t="s">
        <v>60</v>
      </c>
      <c r="R53" s="68" t="s">
        <v>659</v>
      </c>
      <c r="S53" s="67" t="s">
        <v>550</v>
      </c>
      <c r="T53" s="67" t="s">
        <v>55</v>
      </c>
      <c r="U53" s="68" t="s">
        <v>660</v>
      </c>
      <c r="V53" s="67" t="s">
        <v>661</v>
      </c>
      <c r="W53" s="67" t="s">
        <v>158</v>
      </c>
      <c r="X53" s="66" t="s">
        <v>245</v>
      </c>
      <c r="Y53" s="66" t="s">
        <v>246</v>
      </c>
      <c r="Z53" s="68" t="str">
        <f t="shared" si="0"/>
        <v xml:space="preserve">Bùi Thị Ngọc </v>
      </c>
      <c r="AA53" s="78" t="s">
        <v>241</v>
      </c>
      <c r="AB53" s="67" t="s">
        <v>61</v>
      </c>
      <c r="AC53" s="67" t="s">
        <v>663</v>
      </c>
      <c r="AD53" s="68" t="s">
        <v>662</v>
      </c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69"/>
      <c r="AZ53" s="69"/>
      <c r="BA53" s="69"/>
      <c r="BB53" s="69"/>
      <c r="BC53" s="69"/>
      <c r="BD53" s="69"/>
      <c r="BE53" s="69"/>
      <c r="BF53" s="69"/>
      <c r="BG53" s="69"/>
      <c r="BH53" s="69"/>
      <c r="BI53" s="69"/>
      <c r="BJ53" s="69"/>
      <c r="BK53" s="69"/>
      <c r="BL53" s="69"/>
      <c r="BM53" s="69"/>
      <c r="BN53" s="69"/>
      <c r="BO53" s="69"/>
      <c r="BP53" s="69"/>
      <c r="BQ53" s="69"/>
      <c r="BR53" s="69"/>
      <c r="BS53" s="69"/>
      <c r="BT53" s="69"/>
      <c r="BU53" s="69"/>
      <c r="BV53" s="69"/>
      <c r="BW53" s="69"/>
      <c r="BX53" s="69"/>
      <c r="BY53" s="69"/>
      <c r="BZ53" s="69"/>
      <c r="CA53" s="69"/>
      <c r="CB53" s="69"/>
      <c r="CC53" s="69"/>
      <c r="CD53" s="69"/>
      <c r="CE53" s="69"/>
      <c r="CF53" s="69"/>
      <c r="CG53" s="69"/>
      <c r="CH53" s="69"/>
      <c r="CI53" s="69"/>
      <c r="CJ53" s="69"/>
      <c r="CK53" s="69"/>
      <c r="CL53" s="69"/>
      <c r="CM53" s="69"/>
      <c r="CN53" s="69"/>
      <c r="CO53" s="69"/>
      <c r="CP53" s="69"/>
      <c r="CQ53" s="69"/>
      <c r="CR53" s="69"/>
      <c r="CS53" s="69"/>
      <c r="CT53" s="69"/>
      <c r="CU53" s="69"/>
      <c r="CV53" s="69"/>
      <c r="CW53" s="69"/>
      <c r="CX53" s="69"/>
      <c r="CY53" s="69"/>
      <c r="CZ53" s="69"/>
      <c r="DA53" s="69"/>
      <c r="DB53" s="69"/>
      <c r="DC53" s="69"/>
      <c r="DD53" s="69"/>
      <c r="DE53" s="69"/>
      <c r="DF53" s="69"/>
      <c r="DG53" s="69"/>
      <c r="DH53" s="69"/>
      <c r="DI53" s="69"/>
      <c r="DJ53" s="69"/>
      <c r="DK53" s="69"/>
      <c r="DL53" s="69"/>
      <c r="DM53" s="69"/>
      <c r="DN53" s="69"/>
      <c r="DO53" s="69"/>
      <c r="DP53" s="69"/>
      <c r="DQ53" s="69"/>
      <c r="DR53" s="69"/>
      <c r="DS53" s="69"/>
      <c r="DT53" s="69"/>
      <c r="DU53" s="69"/>
      <c r="DV53" s="69"/>
      <c r="DW53" s="69"/>
      <c r="DX53" s="69"/>
      <c r="DY53" s="69"/>
      <c r="DZ53" s="69"/>
      <c r="EA53" s="69"/>
      <c r="EB53" s="69"/>
      <c r="EC53" s="69"/>
      <c r="ED53" s="69"/>
      <c r="EE53" s="69"/>
      <c r="EF53" s="69"/>
      <c r="EG53" s="69"/>
      <c r="EH53" s="69"/>
      <c r="EI53" s="69"/>
      <c r="EJ53" s="69"/>
      <c r="EK53" s="69"/>
      <c r="EL53" s="69"/>
      <c r="EM53" s="69"/>
      <c r="EN53" s="69"/>
      <c r="EO53" s="69"/>
      <c r="EP53" s="69"/>
      <c r="EQ53" s="69"/>
      <c r="ER53" s="69"/>
      <c r="ES53" s="69"/>
      <c r="ET53" s="69"/>
      <c r="EU53" s="69"/>
      <c r="EV53" s="69"/>
      <c r="EW53" s="69"/>
      <c r="EX53" s="69"/>
      <c r="EY53" s="69"/>
      <c r="EZ53" s="69"/>
      <c r="FA53" s="69"/>
      <c r="FB53" s="69"/>
      <c r="FC53" s="69"/>
      <c r="FD53" s="69"/>
      <c r="FE53" s="69"/>
      <c r="FF53" s="69"/>
      <c r="FG53" s="69"/>
      <c r="FH53" s="69"/>
      <c r="FI53" s="69"/>
      <c r="FJ53" s="69"/>
      <c r="FK53" s="69"/>
      <c r="FL53" s="69"/>
      <c r="FM53" s="69"/>
      <c r="FN53" s="69"/>
      <c r="FO53" s="69"/>
      <c r="FP53" s="69"/>
      <c r="FQ53" s="69"/>
      <c r="FR53" s="69"/>
      <c r="FS53" s="69"/>
      <c r="FT53" s="69"/>
      <c r="FU53" s="69"/>
      <c r="FV53" s="69"/>
      <c r="FW53" s="69"/>
      <c r="FX53" s="69"/>
      <c r="FY53" s="69"/>
      <c r="FZ53" s="69"/>
      <c r="GA53" s="69"/>
      <c r="GB53" s="69"/>
      <c r="GC53" s="69"/>
      <c r="GD53" s="69"/>
      <c r="GE53" s="69"/>
      <c r="GF53" s="69"/>
      <c r="GG53" s="69"/>
      <c r="GH53" s="69"/>
      <c r="GI53" s="69"/>
      <c r="GJ53" s="69"/>
      <c r="GK53" s="69"/>
      <c r="GL53" s="69"/>
      <c r="GM53" s="69"/>
      <c r="GN53" s="69"/>
      <c r="GO53" s="69"/>
      <c r="GP53" s="69"/>
      <c r="GQ53" s="69"/>
      <c r="GR53" s="69"/>
      <c r="GS53" s="69"/>
      <c r="GT53" s="69"/>
      <c r="GU53" s="69"/>
      <c r="GV53" s="69"/>
      <c r="GW53" s="69"/>
      <c r="GX53" s="69"/>
      <c r="GY53" s="69"/>
      <c r="GZ53" s="69"/>
      <c r="HA53" s="69"/>
      <c r="HB53" s="69"/>
      <c r="HC53" s="69"/>
      <c r="HD53" s="69"/>
      <c r="HE53" s="69"/>
      <c r="HF53" s="69"/>
      <c r="HG53" s="69"/>
      <c r="HH53" s="69"/>
      <c r="HI53" s="69"/>
      <c r="HJ53" s="69"/>
      <c r="HK53" s="69"/>
      <c r="HL53" s="69"/>
      <c r="HM53" s="69"/>
      <c r="HN53" s="69"/>
      <c r="HO53" s="69"/>
      <c r="HP53" s="69"/>
      <c r="HQ53" s="69"/>
      <c r="HR53" s="69"/>
      <c r="HS53" s="69"/>
      <c r="HT53" s="69"/>
    </row>
    <row r="54" spans="1:228" s="25" customFormat="1" ht="54" customHeight="1" x14ac:dyDescent="0.25">
      <c r="A54" s="65" t="s">
        <v>1574</v>
      </c>
      <c r="B54" s="65" t="s">
        <v>144</v>
      </c>
      <c r="C54" s="78" t="s">
        <v>212</v>
      </c>
      <c r="D54" s="81" t="s">
        <v>211</v>
      </c>
      <c r="E54" s="122" t="s">
        <v>43</v>
      </c>
      <c r="F54" s="67" t="s">
        <v>108</v>
      </c>
      <c r="G54" s="68" t="s">
        <v>341</v>
      </c>
      <c r="H54" s="66" t="s">
        <v>455</v>
      </c>
      <c r="I54" s="67" t="s">
        <v>277</v>
      </c>
      <c r="J54" s="66" t="s">
        <v>342</v>
      </c>
      <c r="K54" s="66" t="s">
        <v>342</v>
      </c>
      <c r="L54" s="68" t="s">
        <v>343</v>
      </c>
      <c r="M54" s="68" t="s">
        <v>125</v>
      </c>
      <c r="N54" s="67" t="s">
        <v>203</v>
      </c>
      <c r="O54" s="68" t="s">
        <v>668</v>
      </c>
      <c r="P54" s="67" t="s">
        <v>526</v>
      </c>
      <c r="Q54" s="67" t="s">
        <v>55</v>
      </c>
      <c r="R54" s="68" t="s">
        <v>664</v>
      </c>
      <c r="S54" s="67" t="s">
        <v>665</v>
      </c>
      <c r="T54" s="67" t="s">
        <v>55</v>
      </c>
      <c r="U54" s="68" t="s">
        <v>666</v>
      </c>
      <c r="V54" s="67" t="s">
        <v>667</v>
      </c>
      <c r="W54" s="67" t="s">
        <v>158</v>
      </c>
      <c r="X54" s="66" t="s">
        <v>272</v>
      </c>
      <c r="Y54" s="68" t="s">
        <v>344</v>
      </c>
      <c r="Z54" s="68" t="str">
        <f t="shared" si="0"/>
        <v xml:space="preserve">Nguyễn Văn </v>
      </c>
      <c r="AA54" s="78" t="s">
        <v>339</v>
      </c>
      <c r="AB54" s="67"/>
      <c r="AC54" s="67"/>
      <c r="AD54" s="67"/>
    </row>
    <row r="55" spans="1:228" s="25" customFormat="1" ht="54" customHeight="1" x14ac:dyDescent="0.25">
      <c r="A55" s="65" t="s">
        <v>1575</v>
      </c>
      <c r="B55" s="65" t="s">
        <v>1248</v>
      </c>
      <c r="C55" s="78" t="s">
        <v>423</v>
      </c>
      <c r="D55" s="81" t="s">
        <v>372</v>
      </c>
      <c r="E55" s="71" t="s">
        <v>38</v>
      </c>
      <c r="F55" s="67" t="s">
        <v>145</v>
      </c>
      <c r="G55" s="68" t="s">
        <v>373</v>
      </c>
      <c r="H55" s="66" t="s">
        <v>458</v>
      </c>
      <c r="I55" s="67" t="s">
        <v>277</v>
      </c>
      <c r="J55" s="66" t="s">
        <v>374</v>
      </c>
      <c r="K55" s="66" t="s">
        <v>375</v>
      </c>
      <c r="L55" s="68" t="s">
        <v>417</v>
      </c>
      <c r="M55" s="68" t="s">
        <v>125</v>
      </c>
      <c r="N55" s="67" t="s">
        <v>376</v>
      </c>
      <c r="O55" s="68" t="s">
        <v>669</v>
      </c>
      <c r="P55" s="67" t="s">
        <v>670</v>
      </c>
      <c r="Q55" s="67" t="s">
        <v>60</v>
      </c>
      <c r="R55" s="68" t="s">
        <v>671</v>
      </c>
      <c r="S55" s="67" t="s">
        <v>670</v>
      </c>
      <c r="T55" s="67" t="s">
        <v>55</v>
      </c>
      <c r="U55" s="68" t="s">
        <v>672</v>
      </c>
      <c r="V55" s="67" t="s">
        <v>519</v>
      </c>
      <c r="W55" s="67" t="s">
        <v>158</v>
      </c>
      <c r="X55" s="66" t="s">
        <v>471</v>
      </c>
      <c r="Y55" s="68" t="s">
        <v>280</v>
      </c>
      <c r="Z55" s="68" t="str">
        <f t="shared" si="0"/>
        <v xml:space="preserve">Phạm Thị Kim </v>
      </c>
      <c r="AA55" s="78" t="s">
        <v>371</v>
      </c>
      <c r="AB55" s="67"/>
      <c r="AC55" s="67"/>
      <c r="AD55" s="67"/>
    </row>
    <row r="56" spans="1:228" s="25" customFormat="1" ht="54" customHeight="1" x14ac:dyDescent="0.25">
      <c r="A56" s="65" t="s">
        <v>1576</v>
      </c>
      <c r="B56" s="65" t="s">
        <v>1261</v>
      </c>
      <c r="C56" s="78" t="s">
        <v>420</v>
      </c>
      <c r="D56" s="81">
        <v>34790</v>
      </c>
      <c r="E56" s="122" t="s">
        <v>43</v>
      </c>
      <c r="F56" s="67" t="s">
        <v>57</v>
      </c>
      <c r="G56" s="68">
        <v>301537774</v>
      </c>
      <c r="H56" s="81" t="s">
        <v>369</v>
      </c>
      <c r="I56" s="67" t="s">
        <v>311</v>
      </c>
      <c r="J56" s="66" t="s">
        <v>370</v>
      </c>
      <c r="K56" s="66" t="s">
        <v>370</v>
      </c>
      <c r="L56" s="68">
        <v>966991660</v>
      </c>
      <c r="M56" s="68" t="s">
        <v>125</v>
      </c>
      <c r="N56" s="67" t="s">
        <v>88</v>
      </c>
      <c r="O56" s="68" t="s">
        <v>525</v>
      </c>
      <c r="P56" s="67" t="s">
        <v>521</v>
      </c>
      <c r="Q56" s="67" t="s">
        <v>60</v>
      </c>
      <c r="R56" s="68" t="s">
        <v>454</v>
      </c>
      <c r="S56" s="67" t="s">
        <v>521</v>
      </c>
      <c r="T56" s="67" t="s">
        <v>55</v>
      </c>
      <c r="U56" s="68" t="s">
        <v>673</v>
      </c>
      <c r="V56" s="67" t="s">
        <v>521</v>
      </c>
      <c r="W56" s="67" t="s">
        <v>158</v>
      </c>
      <c r="X56" s="66" t="s">
        <v>471</v>
      </c>
      <c r="Y56" s="68" t="s">
        <v>363</v>
      </c>
      <c r="Z56" s="68" t="str">
        <f t="shared" si="0"/>
        <v xml:space="preserve">Lê Quốc </v>
      </c>
      <c r="AA56" s="78" t="s">
        <v>368</v>
      </c>
      <c r="AB56" s="67"/>
      <c r="AC56" s="67"/>
      <c r="AD56" s="47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72"/>
      <c r="AT56" s="72"/>
      <c r="AU56" s="72"/>
      <c r="AV56" s="72"/>
      <c r="AW56" s="72"/>
      <c r="AX56" s="72"/>
      <c r="AY56" s="72"/>
      <c r="AZ56" s="72"/>
      <c r="BA56" s="72"/>
      <c r="BB56" s="72"/>
      <c r="BC56" s="72"/>
      <c r="BD56" s="72"/>
      <c r="BE56" s="72"/>
      <c r="BF56" s="72"/>
      <c r="BG56" s="72"/>
      <c r="BH56" s="72"/>
      <c r="BI56" s="72"/>
      <c r="BJ56" s="72"/>
      <c r="BK56" s="72"/>
      <c r="BL56" s="72"/>
      <c r="BM56" s="72"/>
      <c r="BN56" s="72"/>
      <c r="BO56" s="72"/>
      <c r="BP56" s="72"/>
      <c r="BQ56" s="72"/>
      <c r="BR56" s="72"/>
      <c r="BS56" s="72"/>
      <c r="BT56" s="72"/>
      <c r="BU56" s="72"/>
      <c r="BV56" s="72"/>
      <c r="BW56" s="72"/>
      <c r="BX56" s="72"/>
      <c r="BY56" s="72"/>
      <c r="BZ56" s="72"/>
      <c r="CA56" s="72"/>
      <c r="CB56" s="72"/>
      <c r="CC56" s="72"/>
      <c r="CD56" s="72"/>
      <c r="CE56" s="72"/>
      <c r="CF56" s="72"/>
      <c r="CG56" s="72"/>
      <c r="CH56" s="72"/>
      <c r="CI56" s="72"/>
      <c r="CJ56" s="72"/>
      <c r="CK56" s="72"/>
      <c r="CL56" s="72"/>
      <c r="CM56" s="72"/>
      <c r="CN56" s="72"/>
      <c r="CO56" s="72"/>
      <c r="CP56" s="72"/>
      <c r="CQ56" s="72"/>
      <c r="CR56" s="72"/>
      <c r="CS56" s="72"/>
      <c r="CT56" s="72"/>
      <c r="CU56" s="72"/>
      <c r="CV56" s="72"/>
      <c r="CW56" s="72"/>
      <c r="CX56" s="72"/>
      <c r="CY56" s="72"/>
      <c r="CZ56" s="72"/>
      <c r="DA56" s="72"/>
      <c r="DB56" s="72"/>
      <c r="DC56" s="72"/>
      <c r="DD56" s="72"/>
      <c r="DE56" s="72"/>
      <c r="DF56" s="72"/>
      <c r="DG56" s="72"/>
      <c r="DH56" s="72"/>
      <c r="DI56" s="72"/>
      <c r="DJ56" s="72"/>
      <c r="DK56" s="72"/>
      <c r="DL56" s="72"/>
      <c r="DM56" s="72"/>
      <c r="DN56" s="72"/>
      <c r="DO56" s="72"/>
      <c r="DP56" s="72"/>
      <c r="DQ56" s="72"/>
      <c r="DR56" s="72"/>
      <c r="DS56" s="72"/>
      <c r="DT56" s="72"/>
      <c r="DU56" s="72"/>
      <c r="DV56" s="72"/>
      <c r="DW56" s="72"/>
      <c r="DX56" s="72"/>
      <c r="DY56" s="72"/>
      <c r="DZ56" s="72"/>
      <c r="EA56" s="72"/>
      <c r="EB56" s="72"/>
      <c r="EC56" s="72"/>
      <c r="ED56" s="72"/>
      <c r="EE56" s="72"/>
      <c r="EF56" s="72"/>
      <c r="EG56" s="72"/>
      <c r="EH56" s="72"/>
      <c r="EI56" s="72"/>
      <c r="EJ56" s="72"/>
      <c r="EK56" s="72"/>
      <c r="EL56" s="72"/>
      <c r="EM56" s="72"/>
      <c r="EN56" s="72"/>
      <c r="EO56" s="72"/>
      <c r="EP56" s="72"/>
      <c r="EQ56" s="72"/>
      <c r="ER56" s="72"/>
      <c r="ES56" s="72"/>
      <c r="ET56" s="72"/>
      <c r="EU56" s="72"/>
      <c r="EV56" s="72"/>
      <c r="EW56" s="72"/>
      <c r="EX56" s="72"/>
      <c r="EY56" s="72"/>
      <c r="EZ56" s="72"/>
      <c r="FA56" s="72"/>
      <c r="FB56" s="72"/>
      <c r="FC56" s="72"/>
      <c r="FD56" s="72"/>
      <c r="FE56" s="72"/>
      <c r="FF56" s="72"/>
      <c r="FG56" s="72"/>
      <c r="FH56" s="72"/>
      <c r="FI56" s="72"/>
      <c r="FJ56" s="72"/>
      <c r="FK56" s="72"/>
      <c r="FL56" s="72"/>
      <c r="FM56" s="72"/>
      <c r="FN56" s="72"/>
      <c r="FO56" s="72"/>
      <c r="FP56" s="72"/>
      <c r="FQ56" s="72"/>
      <c r="FR56" s="72"/>
      <c r="FS56" s="72"/>
      <c r="FT56" s="72"/>
      <c r="FU56" s="72"/>
      <c r="FV56" s="72"/>
      <c r="FW56" s="72"/>
      <c r="FX56" s="72"/>
      <c r="FY56" s="72"/>
      <c r="FZ56" s="72"/>
      <c r="GA56" s="72"/>
      <c r="GB56" s="72"/>
      <c r="GC56" s="72"/>
      <c r="GD56" s="72"/>
      <c r="GE56" s="72"/>
      <c r="GF56" s="72"/>
      <c r="GG56" s="72"/>
      <c r="GH56" s="72"/>
      <c r="GI56" s="72"/>
      <c r="GJ56" s="72"/>
      <c r="GK56" s="72"/>
      <c r="GL56" s="72"/>
      <c r="GM56" s="72"/>
      <c r="GN56" s="72"/>
      <c r="GO56" s="72"/>
      <c r="GP56" s="72"/>
      <c r="GQ56" s="72"/>
      <c r="GR56" s="72"/>
      <c r="GS56" s="72"/>
      <c r="GT56" s="72"/>
      <c r="GU56" s="72"/>
      <c r="GV56" s="72"/>
      <c r="GW56" s="72"/>
      <c r="GX56" s="72"/>
      <c r="GY56" s="72"/>
      <c r="GZ56" s="72"/>
      <c r="HA56" s="72"/>
      <c r="HB56" s="72"/>
      <c r="HC56" s="72"/>
      <c r="HD56" s="72"/>
      <c r="HE56" s="72"/>
      <c r="HF56" s="72"/>
      <c r="HG56" s="72"/>
      <c r="HH56" s="72"/>
      <c r="HI56" s="72"/>
      <c r="HJ56" s="72"/>
      <c r="HK56" s="72"/>
      <c r="HL56" s="72"/>
      <c r="HM56" s="72"/>
      <c r="HN56" s="72"/>
      <c r="HO56" s="72"/>
      <c r="HP56" s="72"/>
      <c r="HQ56" s="72"/>
      <c r="HR56" s="72"/>
      <c r="HS56" s="72"/>
      <c r="HT56" s="72"/>
    </row>
    <row r="57" spans="1:228" s="139" customFormat="1" ht="94.5" x14ac:dyDescent="0.25">
      <c r="A57" s="65" t="s">
        <v>147</v>
      </c>
      <c r="B57" s="65" t="s">
        <v>1275</v>
      </c>
      <c r="C57" s="78" t="s">
        <v>1485</v>
      </c>
      <c r="D57" s="68" t="s">
        <v>1486</v>
      </c>
      <c r="E57" s="122" t="s">
        <v>43</v>
      </c>
      <c r="F57" s="67" t="s">
        <v>732</v>
      </c>
      <c r="G57" s="68" t="s">
        <v>1487</v>
      </c>
      <c r="H57" s="68" t="s">
        <v>1488</v>
      </c>
      <c r="I57" s="67" t="s">
        <v>1477</v>
      </c>
      <c r="J57" s="67" t="s">
        <v>1489</v>
      </c>
      <c r="K57" s="67" t="s">
        <v>1490</v>
      </c>
      <c r="L57" s="68" t="s">
        <v>1491</v>
      </c>
      <c r="M57" s="68" t="s">
        <v>58</v>
      </c>
      <c r="N57" s="68" t="s">
        <v>1907</v>
      </c>
      <c r="O57" s="132" t="s">
        <v>1493</v>
      </c>
      <c r="P57" s="68" t="s">
        <v>1494</v>
      </c>
      <c r="Q57" s="67"/>
      <c r="R57" s="67"/>
      <c r="S57" s="67"/>
      <c r="T57" s="67" t="s">
        <v>817</v>
      </c>
      <c r="U57" s="67" t="s">
        <v>1495</v>
      </c>
      <c r="V57" s="67" t="s">
        <v>1496</v>
      </c>
      <c r="W57" s="67" t="s">
        <v>712</v>
      </c>
      <c r="X57" s="63" t="s">
        <v>1497</v>
      </c>
      <c r="Y57" s="64" t="s">
        <v>1498</v>
      </c>
      <c r="Z57" s="64" t="s">
        <v>61</v>
      </c>
      <c r="AA57" s="63" t="s">
        <v>61</v>
      </c>
      <c r="AB57" s="67" t="s">
        <v>61</v>
      </c>
      <c r="AC57" s="67" t="s">
        <v>1500</v>
      </c>
      <c r="AD57" s="67" t="s">
        <v>1501</v>
      </c>
      <c r="AE57" s="15" t="s">
        <v>1906</v>
      </c>
      <c r="AF57" s="24" t="s">
        <v>1905</v>
      </c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/>
      <c r="CB57" s="25"/>
      <c r="CC57" s="25"/>
      <c r="CD57" s="25"/>
      <c r="CE57" s="25"/>
      <c r="CF57" s="25"/>
      <c r="CG57" s="25"/>
      <c r="CH57" s="25"/>
      <c r="CI57" s="25"/>
      <c r="CJ57" s="25"/>
      <c r="CK57" s="25"/>
      <c r="CL57" s="25"/>
      <c r="CM57" s="25"/>
      <c r="CN57" s="25"/>
      <c r="CO57" s="25"/>
      <c r="CP57" s="25"/>
      <c r="CQ57" s="25"/>
      <c r="CR57" s="25"/>
      <c r="CS57" s="25"/>
      <c r="CT57" s="25"/>
      <c r="CU57" s="25"/>
      <c r="CV57" s="25"/>
      <c r="CW57" s="25"/>
      <c r="CX57" s="25"/>
      <c r="CY57" s="25"/>
      <c r="CZ57" s="25"/>
      <c r="DA57" s="25"/>
      <c r="DB57" s="25"/>
      <c r="DC57" s="25"/>
      <c r="DD57" s="25"/>
      <c r="DE57" s="25"/>
      <c r="DF57" s="25"/>
      <c r="DG57" s="25"/>
      <c r="DH57" s="25"/>
      <c r="DI57" s="25"/>
      <c r="DJ57" s="25"/>
      <c r="DK57" s="25"/>
      <c r="DL57" s="25"/>
      <c r="DM57" s="25"/>
      <c r="DN57" s="25"/>
      <c r="DO57" s="25"/>
      <c r="DP57" s="25"/>
      <c r="DQ57" s="25"/>
      <c r="DR57" s="25"/>
      <c r="DS57" s="25"/>
      <c r="DT57" s="25"/>
      <c r="DU57" s="25"/>
      <c r="DV57" s="25"/>
      <c r="DW57" s="25"/>
      <c r="DX57" s="25"/>
      <c r="DY57" s="25"/>
      <c r="DZ57" s="25"/>
      <c r="EA57" s="25"/>
      <c r="EB57" s="25"/>
      <c r="EC57" s="25"/>
      <c r="ED57" s="25"/>
      <c r="EE57" s="25"/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  <c r="FD57" s="25"/>
      <c r="FE57" s="25"/>
      <c r="FF57" s="25"/>
      <c r="FG57" s="25"/>
      <c r="FH57" s="25"/>
      <c r="FI57" s="25"/>
      <c r="FJ57" s="25"/>
      <c r="FK57" s="25"/>
      <c r="FL57" s="25"/>
      <c r="FM57" s="25"/>
      <c r="FN57" s="25"/>
      <c r="FO57" s="25"/>
      <c r="FP57" s="25"/>
      <c r="FQ57" s="25"/>
      <c r="FR57" s="25"/>
      <c r="FS57" s="25"/>
      <c r="FT57" s="25"/>
      <c r="FU57" s="25"/>
      <c r="FV57" s="25"/>
      <c r="FW57" s="25"/>
      <c r="FX57" s="25"/>
      <c r="FY57" s="25"/>
      <c r="FZ57" s="25"/>
      <c r="GA57" s="25"/>
      <c r="GB57" s="25"/>
      <c r="GC57" s="25"/>
      <c r="GD57" s="25"/>
      <c r="GE57" s="25"/>
      <c r="GF57" s="25"/>
      <c r="GG57" s="25"/>
      <c r="GH57" s="25"/>
      <c r="GI57" s="25"/>
      <c r="GJ57" s="25"/>
      <c r="GK57" s="25"/>
      <c r="GL57" s="25"/>
      <c r="GM57" s="25"/>
      <c r="GN57" s="25"/>
      <c r="GO57" s="25"/>
      <c r="GP57" s="25"/>
      <c r="GQ57" s="25"/>
      <c r="GR57" s="25"/>
      <c r="GS57" s="25"/>
      <c r="GT57" s="25"/>
      <c r="GU57" s="25"/>
      <c r="GV57" s="25"/>
      <c r="GW57" s="25"/>
      <c r="GX57" s="25"/>
      <c r="GY57" s="25"/>
      <c r="GZ57" s="25"/>
      <c r="HA57" s="25"/>
      <c r="HB57" s="25"/>
      <c r="HC57" s="25"/>
      <c r="HD57" s="25"/>
      <c r="HE57" s="25"/>
      <c r="HF57" s="25"/>
      <c r="HG57" s="25"/>
      <c r="HH57" s="25"/>
      <c r="HI57" s="25"/>
      <c r="HJ57" s="25"/>
      <c r="HK57" s="25"/>
      <c r="HL57" s="25"/>
      <c r="HM57" s="25"/>
      <c r="HN57" s="25"/>
      <c r="HO57" s="25"/>
      <c r="HP57" s="25"/>
      <c r="HQ57" s="25"/>
      <c r="HR57" s="25"/>
      <c r="HS57" s="25"/>
      <c r="HT57" s="25"/>
    </row>
    <row r="59" spans="1:228" s="4" customFormat="1" x14ac:dyDescent="0.25">
      <c r="B59" s="1"/>
      <c r="C59" s="8"/>
      <c r="D59" s="1"/>
      <c r="E59" s="1"/>
      <c r="F59" s="1"/>
      <c r="G59" s="1"/>
      <c r="H59" s="1"/>
      <c r="I59" s="1"/>
      <c r="J59" s="1"/>
      <c r="K59" s="1"/>
      <c r="L59" s="1"/>
      <c r="M59" s="9"/>
      <c r="N59" s="1"/>
      <c r="O59" s="1"/>
      <c r="P59" s="1"/>
      <c r="Q59" s="1"/>
      <c r="R59" s="1"/>
      <c r="S59" s="1"/>
      <c r="T59" s="273" t="s">
        <v>1875</v>
      </c>
      <c r="U59" s="273"/>
      <c r="V59" s="273"/>
      <c r="W59" s="273"/>
      <c r="X59" s="273"/>
      <c r="Y59" s="273"/>
      <c r="Z59" s="273"/>
      <c r="AA59" s="273"/>
      <c r="AB59" s="273"/>
      <c r="AC59" s="273"/>
      <c r="AD59" s="273"/>
    </row>
    <row r="60" spans="1:228" s="4" customFormat="1" x14ac:dyDescent="0.25">
      <c r="B60" s="1"/>
      <c r="C60" s="274" t="s">
        <v>1876</v>
      </c>
      <c r="D60" s="274"/>
      <c r="E60" s="274"/>
      <c r="F60" s="274"/>
      <c r="G60" s="274"/>
      <c r="H60" s="274"/>
      <c r="I60" s="274"/>
      <c r="J60" s="274"/>
      <c r="K60" s="274"/>
      <c r="L60" s="274"/>
      <c r="M60" s="274"/>
      <c r="N60" s="1"/>
      <c r="O60" s="1"/>
      <c r="P60" s="1"/>
      <c r="Q60" s="1"/>
      <c r="R60" s="1"/>
      <c r="S60" s="1"/>
      <c r="T60" s="238" t="s">
        <v>1877</v>
      </c>
      <c r="U60" s="238"/>
      <c r="V60" s="238"/>
      <c r="W60" s="238"/>
      <c r="X60" s="238"/>
      <c r="Y60" s="238"/>
      <c r="Z60" s="238"/>
      <c r="AA60" s="238"/>
      <c r="AB60" s="238"/>
      <c r="AC60" s="238"/>
      <c r="AD60" s="238"/>
    </row>
    <row r="67" spans="2:30" s="181" customFormat="1" x14ac:dyDescent="0.25">
      <c r="B67" s="98"/>
      <c r="C67" s="274" t="s">
        <v>1878</v>
      </c>
      <c r="D67" s="274"/>
      <c r="E67" s="274"/>
      <c r="F67" s="274"/>
      <c r="G67" s="274"/>
      <c r="H67" s="274"/>
      <c r="I67" s="274"/>
      <c r="J67" s="274"/>
      <c r="K67" s="274"/>
      <c r="L67" s="274"/>
      <c r="M67" s="274"/>
      <c r="N67" s="98"/>
      <c r="O67" s="98"/>
      <c r="P67" s="98"/>
      <c r="Q67" s="98"/>
      <c r="R67" s="98"/>
      <c r="S67" s="98"/>
      <c r="T67" s="238" t="s">
        <v>1879</v>
      </c>
      <c r="U67" s="238"/>
      <c r="V67" s="238"/>
      <c r="W67" s="238"/>
      <c r="X67" s="238"/>
      <c r="Y67" s="238"/>
      <c r="Z67" s="238"/>
      <c r="AA67" s="238"/>
      <c r="AB67" s="238"/>
      <c r="AC67" s="238"/>
      <c r="AD67" s="238"/>
    </row>
    <row r="84" spans="4:28" x14ac:dyDescent="0.25">
      <c r="D84" s="197" t="s">
        <v>1884</v>
      </c>
    </row>
    <row r="85" spans="4:28" ht="63" x14ac:dyDescent="0.25">
      <c r="D85" s="251" t="s">
        <v>684</v>
      </c>
      <c r="E85" s="251"/>
      <c r="F85" s="251"/>
      <c r="G85" s="251"/>
      <c r="H85" s="44"/>
      <c r="I85" s="44"/>
      <c r="J85" s="43"/>
      <c r="K85" s="245" t="s">
        <v>34</v>
      </c>
      <c r="L85" s="245"/>
      <c r="M85" s="245"/>
      <c r="N85" s="245" t="s">
        <v>35</v>
      </c>
      <c r="O85" s="245"/>
      <c r="P85" s="245"/>
      <c r="Q85" s="245"/>
      <c r="R85" s="44"/>
      <c r="S85" s="44"/>
      <c r="T85" s="182" t="s">
        <v>1880</v>
      </c>
      <c r="U85" s="182" t="s">
        <v>43</v>
      </c>
      <c r="V85" s="182" t="s">
        <v>38</v>
      </c>
      <c r="W85" s="16"/>
      <c r="X85" s="89"/>
      <c r="Y85" s="89"/>
      <c r="Z85" s="93"/>
      <c r="AA85" s="89"/>
      <c r="AB85" s="96">
        <f>COUNTIF($E$10:$E$56,"Nữ")</f>
        <v>19</v>
      </c>
    </row>
    <row r="86" spans="4:28" ht="31.5" x14ac:dyDescent="0.25">
      <c r="D86" s="96" t="s">
        <v>490</v>
      </c>
      <c r="E86" s="256">
        <f>COUNTIF($M$10:$M$56,"Tiến sĩ")</f>
        <v>0</v>
      </c>
      <c r="F86" s="256"/>
      <c r="G86" s="256"/>
      <c r="H86" s="95"/>
      <c r="I86" s="95"/>
      <c r="J86" s="96"/>
      <c r="K86" s="95" t="s">
        <v>83</v>
      </c>
      <c r="L86" s="96"/>
      <c r="M86" s="96">
        <f>COUNTIF($Q$10:$Q$56,"ThS")</f>
        <v>0</v>
      </c>
      <c r="N86" s="15" t="s">
        <v>690</v>
      </c>
      <c r="O86" s="95"/>
      <c r="P86" s="97"/>
      <c r="Q86" s="95">
        <v>3</v>
      </c>
      <c r="R86" s="95"/>
      <c r="S86" s="97"/>
      <c r="T86" s="96">
        <f>COUNTIF($AB$10:$AB$56,"x")</f>
        <v>2</v>
      </c>
      <c r="U86" s="96">
        <f>COUNTIF($E$10:$E$56,"Nam")</f>
        <v>27</v>
      </c>
      <c r="V86" s="96">
        <f>COUNTIF($E$10:$E$56,"Nữ")</f>
        <v>19</v>
      </c>
      <c r="W86" s="183"/>
      <c r="X86" s="89"/>
      <c r="Y86" s="89"/>
      <c r="Z86" s="93"/>
      <c r="AA86" s="89"/>
      <c r="AB86" s="89"/>
    </row>
    <row r="87" spans="4:28" ht="31.5" x14ac:dyDescent="0.25">
      <c r="D87" s="96" t="s">
        <v>83</v>
      </c>
      <c r="E87" s="256">
        <f>COUNTIF($M$10:$M$56,"Thạc sĩ ")</f>
        <v>12</v>
      </c>
      <c r="F87" s="256"/>
      <c r="G87" s="256"/>
      <c r="H87" s="95"/>
      <c r="I87" s="95"/>
      <c r="J87" s="96"/>
      <c r="K87" s="95" t="s">
        <v>125</v>
      </c>
      <c r="L87" s="96"/>
      <c r="M87" s="96">
        <f>COUNTIF($Q$10:$Q$56,"ĐH")</f>
        <v>0</v>
      </c>
      <c r="N87" s="15" t="s">
        <v>689</v>
      </c>
      <c r="O87" s="95"/>
      <c r="P87" s="97"/>
      <c r="Q87" s="95">
        <v>6</v>
      </c>
      <c r="R87" s="95"/>
      <c r="S87" s="97"/>
      <c r="T87" s="184"/>
      <c r="U87" s="184"/>
      <c r="V87" s="184"/>
      <c r="W87" s="184"/>
      <c r="X87" s="89"/>
      <c r="Y87" s="89"/>
      <c r="Z87" s="93"/>
      <c r="AA87" s="89"/>
      <c r="AB87" s="89"/>
    </row>
    <row r="88" spans="4:28" ht="31.5" x14ac:dyDescent="0.25">
      <c r="D88" s="96" t="s">
        <v>125</v>
      </c>
      <c r="E88" s="256">
        <f>COUNTIF($M$10:$M$56,"Đại học")</f>
        <v>34</v>
      </c>
      <c r="F88" s="256"/>
      <c r="G88" s="256"/>
      <c r="H88" s="95"/>
      <c r="I88" s="95"/>
      <c r="J88" s="96"/>
      <c r="K88" s="95" t="s">
        <v>143</v>
      </c>
      <c r="L88" s="96"/>
      <c r="M88" s="96">
        <f>COUNTIF($Q$10:$Q$56,"IC3")</f>
        <v>0</v>
      </c>
      <c r="N88" s="15" t="s">
        <v>691</v>
      </c>
      <c r="O88" s="95"/>
      <c r="P88" s="97"/>
      <c r="Q88" s="95">
        <v>2</v>
      </c>
      <c r="R88" s="95"/>
      <c r="S88" s="97"/>
      <c r="T88" s="184"/>
      <c r="U88" s="184"/>
      <c r="V88" s="184"/>
      <c r="W88" s="184"/>
      <c r="X88" s="89"/>
      <c r="Y88" s="89"/>
      <c r="Z88" s="93"/>
      <c r="AA88" s="89"/>
      <c r="AB88" s="89"/>
    </row>
    <row r="89" spans="4:28" x14ac:dyDescent="0.25">
      <c r="D89" s="95"/>
      <c r="E89" s="257"/>
      <c r="F89" s="257"/>
      <c r="G89" s="257"/>
      <c r="H89" s="95"/>
      <c r="I89" s="95"/>
      <c r="J89" s="96"/>
      <c r="K89" s="95" t="s">
        <v>60</v>
      </c>
      <c r="L89" s="96"/>
      <c r="M89" s="96">
        <f>COUNTIF($Q$10:$Q$56,"A")</f>
        <v>16</v>
      </c>
      <c r="N89" s="95" t="s">
        <v>125</v>
      </c>
      <c r="O89" s="95"/>
      <c r="P89" s="97"/>
      <c r="Q89" s="95">
        <f>COUNTIF($T$10:$T$56,"ĐH")</f>
        <v>0</v>
      </c>
      <c r="R89" s="95"/>
      <c r="S89" s="97"/>
      <c r="T89" s="184"/>
      <c r="U89" s="184"/>
      <c r="V89" s="184"/>
      <c r="W89" s="184"/>
      <c r="X89" s="89"/>
      <c r="Y89" s="89"/>
      <c r="Z89" s="93"/>
      <c r="AA89" s="89"/>
      <c r="AB89" s="89"/>
    </row>
    <row r="90" spans="4:28" x14ac:dyDescent="0.25">
      <c r="D90" s="95"/>
      <c r="E90" s="257"/>
      <c r="F90" s="257"/>
      <c r="G90" s="257"/>
      <c r="H90" s="95"/>
      <c r="I90" s="95"/>
      <c r="J90" s="96"/>
      <c r="K90" s="95" t="s">
        <v>55</v>
      </c>
      <c r="L90" s="96"/>
      <c r="M90" s="96">
        <f>COUNTIF($Q$10:$Q$56,"B")</f>
        <v>13</v>
      </c>
      <c r="N90" s="95" t="s">
        <v>119</v>
      </c>
      <c r="O90" s="95"/>
      <c r="P90" s="97"/>
      <c r="Q90" s="95">
        <f>COUNTIF($T$10:$T$56,"C")</f>
        <v>2</v>
      </c>
      <c r="R90" s="95"/>
      <c r="S90" s="97"/>
      <c r="T90" s="184"/>
      <c r="U90" s="184"/>
      <c r="V90" s="184"/>
      <c r="W90" s="184"/>
      <c r="X90" s="89"/>
      <c r="Y90" s="89"/>
      <c r="Z90" s="93"/>
      <c r="AA90" s="89"/>
      <c r="AB90" s="89"/>
    </row>
    <row r="91" spans="4:28" x14ac:dyDescent="0.25">
      <c r="D91" s="95"/>
      <c r="E91" s="257"/>
      <c r="F91" s="257"/>
      <c r="G91" s="257"/>
      <c r="H91" s="95"/>
      <c r="I91" s="95"/>
      <c r="J91" s="96"/>
      <c r="K91" s="95" t="s">
        <v>682</v>
      </c>
      <c r="L91" s="96"/>
      <c r="M91" s="96">
        <f>COUNTIF($Q$10:$Q$56,"Ứng dụng  CNTT cơ bản")</f>
        <v>5</v>
      </c>
      <c r="N91" s="95" t="s">
        <v>151</v>
      </c>
      <c r="O91" s="95"/>
      <c r="P91" s="97"/>
      <c r="Q91" s="95">
        <f>COUNTIF($T$10:$T$56,"B2.1")</f>
        <v>0</v>
      </c>
      <c r="R91" s="95"/>
      <c r="S91" s="97"/>
      <c r="T91" s="184"/>
      <c r="U91" s="184"/>
      <c r="V91" s="184"/>
      <c r="W91" s="184"/>
      <c r="X91" s="89"/>
      <c r="Y91" s="89"/>
      <c r="Z91" s="93"/>
      <c r="AA91" s="89"/>
      <c r="AB91" s="89"/>
    </row>
    <row r="92" spans="4:28" x14ac:dyDescent="0.25">
      <c r="D92" s="95"/>
      <c r="E92" s="257"/>
      <c r="F92" s="257"/>
      <c r="G92" s="257"/>
      <c r="H92" s="95"/>
      <c r="I92" s="95"/>
      <c r="J92" s="96"/>
      <c r="K92" s="95" t="s">
        <v>686</v>
      </c>
      <c r="L92" s="96"/>
      <c r="M92" s="96">
        <f>COUNTIF($Q$10:$Q$56,"Ứng dụng CNTT nâng cao")</f>
        <v>1</v>
      </c>
      <c r="N92" s="96" t="s">
        <v>688</v>
      </c>
      <c r="O92" s="95"/>
      <c r="P92" s="97"/>
      <c r="Q92" s="95">
        <f>COUNTIF($T$10:$T$56,"B2")</f>
        <v>0</v>
      </c>
      <c r="R92" s="95"/>
      <c r="S92" s="97"/>
      <c r="T92" s="184"/>
      <c r="U92" s="184"/>
      <c r="V92" s="184"/>
      <c r="W92" s="184"/>
      <c r="X92" s="89"/>
      <c r="Y92" s="89"/>
      <c r="Z92" s="93"/>
      <c r="AA92" s="89"/>
      <c r="AB92" s="89"/>
    </row>
    <row r="93" spans="4:28" x14ac:dyDescent="0.25">
      <c r="D93" s="95"/>
      <c r="E93" s="257"/>
      <c r="F93" s="257"/>
      <c r="G93" s="257"/>
      <c r="H93" s="95"/>
      <c r="I93" s="95"/>
      <c r="J93" s="96"/>
      <c r="K93" s="95" t="s">
        <v>683</v>
      </c>
      <c r="L93" s="96"/>
      <c r="M93" s="96">
        <f>COUNTIF($Q$10:$Q$56,"VP")</f>
        <v>1</v>
      </c>
      <c r="N93" s="95" t="s">
        <v>45</v>
      </c>
      <c r="O93" s="95"/>
      <c r="P93" s="97"/>
      <c r="Q93" s="95">
        <f>COUNTIF($T$10:$T$56,"B1")</f>
        <v>6</v>
      </c>
      <c r="R93" s="95"/>
      <c r="S93" s="97"/>
      <c r="T93" s="184"/>
      <c r="U93" s="184"/>
      <c r="V93" s="184"/>
      <c r="W93" s="184"/>
      <c r="X93" s="89"/>
      <c r="Y93" s="89"/>
      <c r="Z93" s="93"/>
      <c r="AA93" s="89"/>
      <c r="AB93" s="89"/>
    </row>
    <row r="94" spans="4:28" x14ac:dyDescent="0.25">
      <c r="D94" s="95"/>
      <c r="E94" s="257"/>
      <c r="F94" s="257"/>
      <c r="G94" s="257"/>
      <c r="H94" s="95"/>
      <c r="I94" s="95"/>
      <c r="J94" s="96"/>
      <c r="K94" s="95" t="s">
        <v>231</v>
      </c>
      <c r="L94" s="96"/>
      <c r="M94" s="96">
        <f>COUNTIF($Q$10:$Q$56,"Autocad căn bản")</f>
        <v>0</v>
      </c>
      <c r="N94" s="96" t="s">
        <v>131</v>
      </c>
      <c r="O94" s="95"/>
      <c r="P94" s="95"/>
      <c r="Q94" s="95">
        <f>COUNTIF($T$10:$T$56,"A2")</f>
        <v>1</v>
      </c>
      <c r="R94" s="95"/>
      <c r="S94" s="97"/>
      <c r="T94" s="184"/>
      <c r="U94" s="184"/>
      <c r="V94" s="184"/>
      <c r="W94" s="184"/>
      <c r="X94" s="89"/>
      <c r="Y94" s="89"/>
      <c r="Z94" s="93"/>
      <c r="AA94" s="89"/>
      <c r="AB94" s="89"/>
    </row>
    <row r="95" spans="4:28" x14ac:dyDescent="0.25">
      <c r="D95" s="95"/>
      <c r="E95" s="257"/>
      <c r="F95" s="257"/>
      <c r="G95" s="257"/>
      <c r="H95" s="95"/>
      <c r="I95" s="95"/>
      <c r="J95" s="96"/>
      <c r="K95" s="96" t="s">
        <v>234</v>
      </c>
      <c r="L95" s="96"/>
      <c r="M95" s="96">
        <f>COUNTIF($Q$10:$Q$56,"Kỹ thuật viên")</f>
        <v>0</v>
      </c>
      <c r="N95" s="95" t="s">
        <v>55</v>
      </c>
      <c r="O95" s="95"/>
      <c r="P95" s="95"/>
      <c r="Q95" s="95">
        <f>COUNTIF($T$10:$T$56,"B")</f>
        <v>27</v>
      </c>
      <c r="R95" s="95"/>
      <c r="S95" s="97"/>
      <c r="T95" s="184"/>
      <c r="U95" s="184"/>
      <c r="V95" s="184"/>
      <c r="W95" s="184"/>
      <c r="X95" s="89"/>
      <c r="Y95" s="89"/>
      <c r="Z95" s="93"/>
      <c r="AA95" s="89"/>
      <c r="AB95" s="89"/>
    </row>
    <row r="96" spans="4:28" ht="33" x14ac:dyDescent="0.25">
      <c r="D96" s="91"/>
      <c r="E96" s="259"/>
      <c r="F96" s="259"/>
      <c r="G96" s="259"/>
      <c r="H96" s="91"/>
      <c r="I96" s="91"/>
      <c r="J96" s="89"/>
      <c r="K96" s="13" t="s">
        <v>461</v>
      </c>
      <c r="L96" s="89"/>
      <c r="M96" s="96">
        <f>COUNTIF($Q$10:$Q$56,"UD CNTT trong dạy học")</f>
        <v>1</v>
      </c>
      <c r="N96" s="95" t="s">
        <v>60</v>
      </c>
      <c r="O96" s="91"/>
      <c r="P96" s="91"/>
      <c r="Q96" s="95">
        <f>COUNTIF($T$10:$T$56,"A")</f>
        <v>2</v>
      </c>
      <c r="R96" s="91"/>
      <c r="S96" s="91"/>
      <c r="T96" s="185"/>
      <c r="U96" s="185"/>
      <c r="V96" s="185"/>
      <c r="W96" s="185"/>
      <c r="X96" s="89"/>
      <c r="Y96" s="89"/>
      <c r="Z96" s="93"/>
      <c r="AA96" s="89"/>
      <c r="AB96" s="89"/>
    </row>
    <row r="97" spans="2:30" x14ac:dyDescent="0.25">
      <c r="D97" s="91"/>
      <c r="E97" s="264"/>
      <c r="F97" s="265"/>
      <c r="G97" s="266"/>
      <c r="H97" s="91"/>
      <c r="I97" s="91"/>
      <c r="J97" s="89"/>
      <c r="K97" s="89"/>
      <c r="L97" s="89"/>
      <c r="M97" s="96">
        <f>COUNTIF($Q$10:$Q$56,"Excel căn bản và nâng cao")</f>
        <v>0</v>
      </c>
      <c r="N97" s="96" t="s">
        <v>198</v>
      </c>
      <c r="O97" s="91"/>
      <c r="P97" s="91"/>
      <c r="Q97" s="89">
        <v>1</v>
      </c>
      <c r="R97" s="91"/>
      <c r="S97" s="91"/>
      <c r="T97" s="185"/>
      <c r="U97" s="185"/>
      <c r="V97" s="185"/>
      <c r="W97" s="185"/>
      <c r="X97" s="89"/>
      <c r="Y97" s="89"/>
      <c r="Z97" s="93"/>
      <c r="AA97" s="89"/>
      <c r="AB97" s="89"/>
    </row>
    <row r="99" spans="2:30" s="186" customFormat="1" ht="56.25" x14ac:dyDescent="0.3">
      <c r="B99" s="187"/>
      <c r="C99" s="188"/>
      <c r="D99" s="189" t="s">
        <v>1887</v>
      </c>
      <c r="E99" s="276">
        <f>SUM(E86:G98)</f>
        <v>46</v>
      </c>
      <c r="F99" s="276"/>
      <c r="G99" s="276"/>
      <c r="H99" s="191"/>
      <c r="I99" s="191"/>
      <c r="J99" s="191"/>
      <c r="K99" s="190" t="s">
        <v>34</v>
      </c>
      <c r="L99" s="190"/>
      <c r="M99" s="189">
        <f>SUM(M86:M97)</f>
        <v>37</v>
      </c>
      <c r="N99" s="192" t="s">
        <v>1882</v>
      </c>
      <c r="O99" s="192"/>
      <c r="P99" s="192"/>
      <c r="Q99" s="192">
        <f>SUM(Q86:Q93)</f>
        <v>19</v>
      </c>
      <c r="R99" s="191"/>
      <c r="S99" s="189" t="s">
        <v>1883</v>
      </c>
      <c r="T99" s="199">
        <f>T86</f>
        <v>2</v>
      </c>
      <c r="U99" s="194"/>
      <c r="V99" s="194"/>
      <c r="W99" s="194"/>
      <c r="X99" s="191"/>
      <c r="Y99" s="191"/>
      <c r="Z99" s="195"/>
      <c r="AA99" s="191"/>
      <c r="AB99" s="191"/>
      <c r="AC99" s="196"/>
      <c r="AD99" s="187"/>
    </row>
    <row r="100" spans="2:30" ht="56.25" x14ac:dyDescent="0.25">
      <c r="D100" s="189" t="s">
        <v>1885</v>
      </c>
      <c r="E100" s="191">
        <v>32</v>
      </c>
      <c r="F100" s="191"/>
      <c r="G100" s="191"/>
      <c r="H100" s="191"/>
      <c r="I100" s="191"/>
      <c r="J100" s="191"/>
      <c r="K100" s="190" t="s">
        <v>34</v>
      </c>
      <c r="L100" s="191"/>
      <c r="M100" s="198">
        <v>31</v>
      </c>
      <c r="N100" s="192" t="s">
        <v>1882</v>
      </c>
      <c r="O100" s="191"/>
      <c r="P100" s="191"/>
      <c r="Q100" s="191">
        <v>26</v>
      </c>
      <c r="R100" s="191"/>
      <c r="S100" s="189" t="s">
        <v>1883</v>
      </c>
      <c r="T100" s="190">
        <v>3</v>
      </c>
      <c r="U100" s="191"/>
      <c r="V100" s="191"/>
      <c r="W100" s="191"/>
    </row>
    <row r="101" spans="2:30" ht="18.75" x14ac:dyDescent="0.25">
      <c r="D101" s="189" t="s">
        <v>1886</v>
      </c>
      <c r="E101" s="190">
        <f>SUM(E99:E100)</f>
        <v>78</v>
      </c>
      <c r="F101" s="190">
        <f t="shared" ref="F101:V101" si="1">SUM(F99:F100)</f>
        <v>0</v>
      </c>
      <c r="G101" s="190">
        <f t="shared" si="1"/>
        <v>0</v>
      </c>
      <c r="H101" s="190">
        <f t="shared" si="1"/>
        <v>0</v>
      </c>
      <c r="I101" s="190">
        <f t="shared" si="1"/>
        <v>0</v>
      </c>
      <c r="J101" s="190">
        <f t="shared" si="1"/>
        <v>0</v>
      </c>
      <c r="K101" s="190"/>
      <c r="L101" s="190">
        <f t="shared" si="1"/>
        <v>0</v>
      </c>
      <c r="M101" s="190">
        <f t="shared" si="1"/>
        <v>68</v>
      </c>
      <c r="N101" s="190"/>
      <c r="O101" s="190">
        <f t="shared" si="1"/>
        <v>0</v>
      </c>
      <c r="P101" s="190">
        <f t="shared" si="1"/>
        <v>0</v>
      </c>
      <c r="Q101" s="190">
        <f t="shared" si="1"/>
        <v>45</v>
      </c>
      <c r="R101" s="190">
        <f t="shared" si="1"/>
        <v>0</v>
      </c>
      <c r="S101" s="190">
        <f t="shared" si="1"/>
        <v>0</v>
      </c>
      <c r="T101" s="190">
        <f t="shared" si="1"/>
        <v>5</v>
      </c>
      <c r="U101" s="190">
        <f t="shared" si="1"/>
        <v>0</v>
      </c>
      <c r="V101" s="190">
        <f t="shared" si="1"/>
        <v>0</v>
      </c>
      <c r="W101" s="190"/>
    </row>
  </sheetData>
  <mergeCells count="47">
    <mergeCell ref="E95:G95"/>
    <mergeCell ref="E96:G96"/>
    <mergeCell ref="E97:G97"/>
    <mergeCell ref="E99:G99"/>
    <mergeCell ref="E89:G89"/>
    <mergeCell ref="E90:G90"/>
    <mergeCell ref="E91:G91"/>
    <mergeCell ref="E92:G92"/>
    <mergeCell ref="E93:G93"/>
    <mergeCell ref="E94:G94"/>
    <mergeCell ref="D85:G85"/>
    <mergeCell ref="K85:M85"/>
    <mergeCell ref="N85:Q85"/>
    <mergeCell ref="E86:G86"/>
    <mergeCell ref="E87:G87"/>
    <mergeCell ref="E88:G88"/>
    <mergeCell ref="AC7:AC8"/>
    <mergeCell ref="AD7:AD8"/>
    <mergeCell ref="T59:AD59"/>
    <mergeCell ref="C60:M60"/>
    <mergeCell ref="T60:AD60"/>
    <mergeCell ref="C67:M67"/>
    <mergeCell ref="T67:AD67"/>
    <mergeCell ref="M7:W7"/>
    <mergeCell ref="X7:X8"/>
    <mergeCell ref="Y7:Y8"/>
    <mergeCell ref="Z7:Z8"/>
    <mergeCell ref="AA7:AA8"/>
    <mergeCell ref="AB7:AB8"/>
    <mergeCell ref="G7:G8"/>
    <mergeCell ref="H7:H8"/>
    <mergeCell ref="I7:I8"/>
    <mergeCell ref="J7:J8"/>
    <mergeCell ref="K7:K8"/>
    <mergeCell ref="L7:L8"/>
    <mergeCell ref="A7:A8"/>
    <mergeCell ref="B7:B8"/>
    <mergeCell ref="C7:C8"/>
    <mergeCell ref="D7:D8"/>
    <mergeCell ref="E7:E8"/>
    <mergeCell ref="F7:F8"/>
    <mergeCell ref="A5:AD5"/>
    <mergeCell ref="A1:M1"/>
    <mergeCell ref="Q1:AD1"/>
    <mergeCell ref="A2:M2"/>
    <mergeCell ref="Q2:AD2"/>
    <mergeCell ref="A3:M3"/>
  </mergeCells>
  <pageMargins left="0.2" right="0.2" top="0.42" bottom="0.4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A29"/>
  <sheetViews>
    <sheetView topLeftCell="B25" workbookViewId="0">
      <selection activeCell="N5" sqref="N5"/>
    </sheetView>
  </sheetViews>
  <sheetFormatPr defaultColWidth="9.140625" defaultRowHeight="16.5" x14ac:dyDescent="0.25"/>
  <cols>
    <col min="1" max="1" width="5.5703125" style="4" hidden="1" customWidth="1"/>
    <col min="2" max="2" width="4.28515625" style="1" customWidth="1"/>
    <col min="3" max="3" width="17.42578125" style="8" customWidth="1"/>
    <col min="4" max="4" width="11.28515625" style="24" bestFit="1" customWidth="1"/>
    <col min="5" max="5" width="6.85546875" style="1" customWidth="1"/>
    <col min="6" max="6" width="9.140625" style="9" customWidth="1"/>
    <col min="7" max="7" width="17.5703125" style="1" customWidth="1"/>
    <col min="8" max="8" width="7.85546875" style="1" customWidth="1"/>
    <col min="9" max="9" width="7.5703125" style="24" customWidth="1"/>
    <col min="10" max="10" width="12" style="1" customWidth="1"/>
    <col min="11" max="11" width="20.85546875" style="1" customWidth="1"/>
    <col min="12" max="16384" width="9.140625" style="4"/>
  </cols>
  <sheetData>
    <row r="1" spans="1:209" x14ac:dyDescent="0.25">
      <c r="A1" s="240" t="s">
        <v>16</v>
      </c>
      <c r="B1" s="240"/>
      <c r="C1" s="240"/>
      <c r="D1" s="240"/>
      <c r="E1" s="240"/>
      <c r="F1" s="240"/>
      <c r="G1" s="2"/>
      <c r="H1" s="238" t="s">
        <v>17</v>
      </c>
      <c r="I1" s="238"/>
      <c r="J1" s="238"/>
      <c r="K1" s="238"/>
    </row>
    <row r="2" spans="1:209" x14ac:dyDescent="0.25">
      <c r="A2" s="242" t="s">
        <v>18</v>
      </c>
      <c r="B2" s="242"/>
      <c r="C2" s="242"/>
      <c r="D2" s="242"/>
      <c r="E2" s="242"/>
      <c r="F2" s="242"/>
      <c r="G2" s="2"/>
      <c r="H2" s="238" t="s">
        <v>19</v>
      </c>
      <c r="I2" s="238"/>
      <c r="J2" s="238"/>
      <c r="K2" s="238"/>
    </row>
    <row r="3" spans="1:209" x14ac:dyDescent="0.25">
      <c r="A3" s="242" t="s">
        <v>20</v>
      </c>
      <c r="B3" s="242"/>
      <c r="C3" s="242"/>
      <c r="D3" s="242"/>
      <c r="E3" s="242"/>
      <c r="F3" s="242"/>
      <c r="G3" s="5"/>
      <c r="H3" s="5"/>
      <c r="I3" s="35"/>
      <c r="J3" s="5"/>
    </row>
    <row r="4" spans="1:209" x14ac:dyDescent="0.25">
      <c r="A4" s="7"/>
      <c r="B4" s="30"/>
    </row>
    <row r="5" spans="1:209" ht="46.5" customHeight="1" x14ac:dyDescent="0.25">
      <c r="A5" s="267" t="s">
        <v>692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</row>
    <row r="6" spans="1:209" x14ac:dyDescent="0.25">
      <c r="A6" s="11"/>
      <c r="B6" s="31"/>
    </row>
    <row r="7" spans="1:209" ht="16.5" customHeight="1" x14ac:dyDescent="0.25">
      <c r="A7" s="271" t="s">
        <v>0</v>
      </c>
      <c r="B7" s="271" t="s">
        <v>226</v>
      </c>
      <c r="C7" s="269" t="s">
        <v>440</v>
      </c>
      <c r="D7" s="268" t="s">
        <v>21</v>
      </c>
      <c r="E7" s="269" t="s">
        <v>22</v>
      </c>
      <c r="F7" s="270" t="s">
        <v>27</v>
      </c>
      <c r="G7" s="270"/>
      <c r="H7" s="270"/>
      <c r="I7" s="270"/>
      <c r="J7" s="270"/>
      <c r="K7" s="277" t="s">
        <v>1904</v>
      </c>
    </row>
    <row r="8" spans="1:209" ht="33" x14ac:dyDescent="0.25">
      <c r="A8" s="271"/>
      <c r="B8" s="271"/>
      <c r="C8" s="269"/>
      <c r="D8" s="272"/>
      <c r="E8" s="269"/>
      <c r="F8" s="200" t="s">
        <v>32</v>
      </c>
      <c r="G8" s="200" t="s">
        <v>33</v>
      </c>
      <c r="H8" s="200" t="s">
        <v>34</v>
      </c>
      <c r="I8" s="201" t="s">
        <v>35</v>
      </c>
      <c r="J8" s="200" t="s">
        <v>36</v>
      </c>
      <c r="K8" s="278"/>
    </row>
    <row r="9" spans="1:209" s="109" customFormat="1" ht="15.75" x14ac:dyDescent="0.25">
      <c r="A9" s="101"/>
      <c r="B9" s="102" t="s">
        <v>1</v>
      </c>
      <c r="C9" s="102" t="s">
        <v>2</v>
      </c>
      <c r="D9" s="102" t="s">
        <v>3</v>
      </c>
      <c r="E9" s="102" t="s">
        <v>4</v>
      </c>
      <c r="F9" s="102" t="s">
        <v>13</v>
      </c>
      <c r="G9" s="102" t="s">
        <v>14</v>
      </c>
      <c r="H9" s="102" t="s">
        <v>87</v>
      </c>
      <c r="I9" s="102" t="s">
        <v>100</v>
      </c>
      <c r="J9" s="102" t="s">
        <v>110</v>
      </c>
      <c r="K9" s="102" t="s">
        <v>126</v>
      </c>
    </row>
    <row r="10" spans="1:209" s="126" customFormat="1" ht="15.75" x14ac:dyDescent="0.25">
      <c r="A10" s="140"/>
      <c r="B10" s="141"/>
      <c r="C10" s="162" t="s">
        <v>37</v>
      </c>
      <c r="D10" s="141"/>
      <c r="E10" s="141"/>
      <c r="F10" s="67"/>
      <c r="G10" s="141"/>
      <c r="H10" s="141"/>
      <c r="I10" s="141"/>
      <c r="J10" s="141"/>
      <c r="K10" s="141"/>
    </row>
    <row r="11" spans="1:209" s="25" customFormat="1" ht="31.5" x14ac:dyDescent="0.25">
      <c r="A11" s="205" t="s">
        <v>150</v>
      </c>
      <c r="B11" s="65" t="s">
        <v>1</v>
      </c>
      <c r="C11" s="78" t="s">
        <v>1524</v>
      </c>
      <c r="D11" s="128" t="s">
        <v>1525</v>
      </c>
      <c r="E11" s="122" t="s">
        <v>43</v>
      </c>
      <c r="F11" s="68" t="s">
        <v>58</v>
      </c>
      <c r="G11" s="67" t="s">
        <v>1890</v>
      </c>
      <c r="H11" s="67" t="s">
        <v>55</v>
      </c>
      <c r="I11" s="67" t="s">
        <v>119</v>
      </c>
      <c r="J11" s="67" t="s">
        <v>158</v>
      </c>
      <c r="K11" s="67"/>
    </row>
    <row r="12" spans="1:209" s="25" customFormat="1" ht="15.75" x14ac:dyDescent="0.25">
      <c r="A12" s="205" t="s">
        <v>427</v>
      </c>
      <c r="B12" s="65" t="s">
        <v>2</v>
      </c>
      <c r="C12" s="78" t="s">
        <v>180</v>
      </c>
      <c r="D12" s="128" t="s">
        <v>248</v>
      </c>
      <c r="E12" s="71" t="s">
        <v>38</v>
      </c>
      <c r="F12" s="68" t="s">
        <v>125</v>
      </c>
      <c r="G12" s="67" t="s">
        <v>588</v>
      </c>
      <c r="H12" s="67"/>
      <c r="I12" s="67" t="s">
        <v>55</v>
      </c>
      <c r="J12" s="67" t="s">
        <v>158</v>
      </c>
      <c r="K12" s="67"/>
    </row>
    <row r="13" spans="1:209" s="54" customFormat="1" ht="31.5" x14ac:dyDescent="0.25">
      <c r="A13" s="205" t="s">
        <v>1535</v>
      </c>
      <c r="B13" s="65" t="s">
        <v>3</v>
      </c>
      <c r="C13" s="78" t="s">
        <v>195</v>
      </c>
      <c r="D13" s="128" t="s">
        <v>304</v>
      </c>
      <c r="E13" s="122" t="s">
        <v>43</v>
      </c>
      <c r="F13" s="68" t="s">
        <v>58</v>
      </c>
      <c r="G13" s="67" t="s">
        <v>1898</v>
      </c>
      <c r="H13" s="67"/>
      <c r="I13" s="67" t="s">
        <v>817</v>
      </c>
      <c r="J13" s="67" t="s">
        <v>232</v>
      </c>
      <c r="K13" s="67"/>
    </row>
    <row r="14" spans="1:209" s="25" customFormat="1" ht="31.5" x14ac:dyDescent="0.25">
      <c r="A14" s="205" t="s">
        <v>434</v>
      </c>
      <c r="B14" s="65" t="s">
        <v>4</v>
      </c>
      <c r="C14" s="78" t="s">
        <v>1536</v>
      </c>
      <c r="D14" s="128" t="s">
        <v>1537</v>
      </c>
      <c r="E14" s="71" t="s">
        <v>38</v>
      </c>
      <c r="F14" s="68" t="s">
        <v>58</v>
      </c>
      <c r="G14" s="67" t="s">
        <v>1890</v>
      </c>
      <c r="H14" s="67" t="s">
        <v>55</v>
      </c>
      <c r="I14" s="67" t="s">
        <v>45</v>
      </c>
      <c r="J14" s="67" t="s">
        <v>158</v>
      </c>
      <c r="K14" s="67"/>
    </row>
    <row r="15" spans="1:209" s="69" customFormat="1" ht="31.5" x14ac:dyDescent="0.25">
      <c r="A15" s="205" t="s">
        <v>436</v>
      </c>
      <c r="B15" s="65" t="s">
        <v>5</v>
      </c>
      <c r="C15" s="78" t="s">
        <v>182</v>
      </c>
      <c r="D15" s="128" t="s">
        <v>316</v>
      </c>
      <c r="E15" s="71" t="s">
        <v>38</v>
      </c>
      <c r="F15" s="68" t="s">
        <v>125</v>
      </c>
      <c r="G15" s="67" t="s">
        <v>1899</v>
      </c>
      <c r="H15" s="67"/>
      <c r="I15" s="67"/>
      <c r="J15" s="67" t="s">
        <v>232</v>
      </c>
      <c r="K15" s="67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</row>
    <row r="16" spans="1:209" s="25" customFormat="1" ht="31.5" x14ac:dyDescent="0.25">
      <c r="A16" s="205" t="s">
        <v>154</v>
      </c>
      <c r="B16" s="65" t="s">
        <v>7</v>
      </c>
      <c r="C16" s="78" t="s">
        <v>173</v>
      </c>
      <c r="D16" s="128" t="s">
        <v>200</v>
      </c>
      <c r="E16" s="71" t="s">
        <v>38</v>
      </c>
      <c r="F16" s="68" t="s">
        <v>125</v>
      </c>
      <c r="G16" s="67" t="s">
        <v>588</v>
      </c>
      <c r="H16" s="67" t="s">
        <v>60</v>
      </c>
      <c r="I16" s="67" t="s">
        <v>55</v>
      </c>
      <c r="J16" s="67" t="s">
        <v>158</v>
      </c>
      <c r="K16" s="67"/>
    </row>
    <row r="17" spans="1:209" s="25" customFormat="1" ht="15.75" x14ac:dyDescent="0.25">
      <c r="A17" s="205" t="s">
        <v>437</v>
      </c>
      <c r="B17" s="65" t="s">
        <v>8</v>
      </c>
      <c r="C17" s="78" t="s">
        <v>181</v>
      </c>
      <c r="D17" s="128" t="s">
        <v>56</v>
      </c>
      <c r="E17" s="122" t="s">
        <v>43</v>
      </c>
      <c r="F17" s="68" t="s">
        <v>58</v>
      </c>
      <c r="G17" s="67" t="s">
        <v>1900</v>
      </c>
      <c r="H17" s="67" t="s">
        <v>55</v>
      </c>
      <c r="I17" s="67" t="s">
        <v>55</v>
      </c>
      <c r="J17" s="67" t="s">
        <v>158</v>
      </c>
      <c r="K17" s="67"/>
    </row>
    <row r="18" spans="1:209" s="25" customFormat="1" ht="15.75" x14ac:dyDescent="0.25">
      <c r="A18" s="205" t="s">
        <v>447</v>
      </c>
      <c r="B18" s="65" t="s">
        <v>9</v>
      </c>
      <c r="C18" s="78" t="s">
        <v>168</v>
      </c>
      <c r="D18" s="132" t="s">
        <v>443</v>
      </c>
      <c r="E18" s="71" t="s">
        <v>38</v>
      </c>
      <c r="F18" s="68" t="s">
        <v>125</v>
      </c>
      <c r="G18" s="67" t="s">
        <v>588</v>
      </c>
      <c r="H18" s="67" t="s">
        <v>60</v>
      </c>
      <c r="I18" s="67" t="s">
        <v>55</v>
      </c>
      <c r="J18" s="67" t="s">
        <v>158</v>
      </c>
      <c r="K18" s="68"/>
    </row>
    <row r="19" spans="1:209" s="25" customFormat="1" ht="63" x14ac:dyDescent="0.25">
      <c r="A19" s="205" t="s">
        <v>474</v>
      </c>
      <c r="B19" s="65" t="s">
        <v>10</v>
      </c>
      <c r="C19" s="78" t="s">
        <v>218</v>
      </c>
      <c r="D19" s="128" t="s">
        <v>287</v>
      </c>
      <c r="E19" s="71" t="s">
        <v>38</v>
      </c>
      <c r="F19" s="68" t="s">
        <v>125</v>
      </c>
      <c r="G19" s="67" t="s">
        <v>600</v>
      </c>
      <c r="H19" s="67" t="s">
        <v>491</v>
      </c>
      <c r="I19" s="67" t="s">
        <v>55</v>
      </c>
      <c r="J19" s="67" t="s">
        <v>158</v>
      </c>
      <c r="K19" s="67"/>
    </row>
    <row r="20" spans="1:209" s="25" customFormat="1" ht="31.5" x14ac:dyDescent="0.25">
      <c r="A20" s="205" t="s">
        <v>482</v>
      </c>
      <c r="B20" s="65" t="s">
        <v>11</v>
      </c>
      <c r="C20" s="78" t="s">
        <v>220</v>
      </c>
      <c r="D20" s="132" t="s">
        <v>293</v>
      </c>
      <c r="E20" s="71" t="s">
        <v>43</v>
      </c>
      <c r="F20" s="68" t="s">
        <v>125</v>
      </c>
      <c r="G20" s="67" t="s">
        <v>109</v>
      </c>
      <c r="H20" s="67" t="s">
        <v>60</v>
      </c>
      <c r="I20" s="67"/>
      <c r="J20" s="67" t="s">
        <v>296</v>
      </c>
      <c r="K20" s="67"/>
    </row>
    <row r="21" spans="1:209" s="25" customFormat="1" ht="31.5" x14ac:dyDescent="0.25">
      <c r="A21" s="205" t="s">
        <v>484</v>
      </c>
      <c r="B21" s="65" t="s">
        <v>12</v>
      </c>
      <c r="C21" s="78" t="s">
        <v>175</v>
      </c>
      <c r="D21" s="128" t="s">
        <v>202</v>
      </c>
      <c r="E21" s="71" t="s">
        <v>38</v>
      </c>
      <c r="F21" s="68" t="s">
        <v>125</v>
      </c>
      <c r="G21" s="67" t="s">
        <v>588</v>
      </c>
      <c r="H21" s="67"/>
      <c r="I21" s="67" t="s">
        <v>55</v>
      </c>
      <c r="J21" s="67" t="s">
        <v>158</v>
      </c>
      <c r="K21" s="67"/>
    </row>
    <row r="22" spans="1:209" s="25" customFormat="1" ht="15.75" x14ac:dyDescent="0.25">
      <c r="A22" s="205" t="s">
        <v>487</v>
      </c>
      <c r="B22" s="65" t="s">
        <v>13</v>
      </c>
      <c r="C22" s="78" t="s">
        <v>187</v>
      </c>
      <c r="D22" s="128">
        <v>32244</v>
      </c>
      <c r="E22" s="122" t="s">
        <v>43</v>
      </c>
      <c r="F22" s="68" t="s">
        <v>58</v>
      </c>
      <c r="G22" s="67" t="s">
        <v>1901</v>
      </c>
      <c r="H22" s="67" t="s">
        <v>55</v>
      </c>
      <c r="I22" s="63" t="s">
        <v>45</v>
      </c>
      <c r="J22" s="67" t="s">
        <v>158</v>
      </c>
      <c r="K22" s="67"/>
    </row>
    <row r="23" spans="1:209" s="25" customFormat="1" ht="31.5" x14ac:dyDescent="0.25">
      <c r="A23" s="205" t="s">
        <v>1573</v>
      </c>
      <c r="B23" s="65" t="s">
        <v>14</v>
      </c>
      <c r="C23" s="78" t="s">
        <v>189</v>
      </c>
      <c r="D23" s="132" t="s">
        <v>442</v>
      </c>
      <c r="E23" s="71" t="s">
        <v>38</v>
      </c>
      <c r="F23" s="68" t="s">
        <v>125</v>
      </c>
      <c r="G23" s="67" t="s">
        <v>588</v>
      </c>
      <c r="H23" s="67" t="s">
        <v>60</v>
      </c>
      <c r="I23" s="67" t="s">
        <v>55</v>
      </c>
      <c r="J23" s="67" t="s">
        <v>158</v>
      </c>
      <c r="K23" s="68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F23" s="69"/>
      <c r="CG23" s="69"/>
      <c r="CH23" s="69"/>
      <c r="CI23" s="69"/>
      <c r="CJ23" s="69"/>
      <c r="CK23" s="69"/>
      <c r="CL23" s="69"/>
      <c r="CM23" s="69"/>
      <c r="CN23" s="69"/>
      <c r="CO23" s="69"/>
      <c r="CP23" s="69"/>
      <c r="CQ23" s="69"/>
      <c r="CR23" s="69"/>
      <c r="CS23" s="69"/>
      <c r="CT23" s="69"/>
      <c r="CU23" s="69"/>
      <c r="CV23" s="69"/>
      <c r="CW23" s="69"/>
      <c r="CX23" s="69"/>
      <c r="CY23" s="69"/>
      <c r="CZ23" s="69"/>
      <c r="DA23" s="69"/>
      <c r="DB23" s="69"/>
      <c r="DC23" s="69"/>
      <c r="DD23" s="69"/>
      <c r="DE23" s="69"/>
      <c r="DF23" s="69"/>
      <c r="DG23" s="69"/>
      <c r="DH23" s="69"/>
      <c r="DI23" s="69"/>
      <c r="DJ23" s="69"/>
      <c r="DK23" s="69"/>
      <c r="DL23" s="69"/>
      <c r="DM23" s="69"/>
      <c r="DN23" s="69"/>
      <c r="DO23" s="69"/>
      <c r="DP23" s="69"/>
      <c r="DQ23" s="69"/>
      <c r="DR23" s="69"/>
      <c r="DS23" s="69"/>
      <c r="DT23" s="69"/>
      <c r="DU23" s="69"/>
      <c r="DV23" s="69"/>
      <c r="DW23" s="69"/>
      <c r="DX23" s="69"/>
      <c r="DY23" s="69"/>
      <c r="DZ23" s="69"/>
      <c r="EA23" s="69"/>
      <c r="EB23" s="69"/>
      <c r="EC23" s="69"/>
      <c r="ED23" s="69"/>
      <c r="EE23" s="69"/>
      <c r="EF23" s="69"/>
      <c r="EG23" s="69"/>
      <c r="EH23" s="69"/>
      <c r="EI23" s="69"/>
      <c r="EJ23" s="69"/>
      <c r="EK23" s="69"/>
      <c r="EL23" s="69"/>
      <c r="EM23" s="69"/>
      <c r="EN23" s="69"/>
      <c r="EO23" s="69"/>
      <c r="EP23" s="69"/>
      <c r="EQ23" s="69"/>
      <c r="ER23" s="69"/>
      <c r="ES23" s="69"/>
      <c r="ET23" s="69"/>
      <c r="EU23" s="69"/>
      <c r="EV23" s="69"/>
      <c r="EW23" s="69"/>
      <c r="EX23" s="69"/>
      <c r="EY23" s="69"/>
      <c r="EZ23" s="69"/>
      <c r="FA23" s="69"/>
      <c r="FB23" s="69"/>
      <c r="FC23" s="69"/>
      <c r="FD23" s="69"/>
      <c r="FE23" s="69"/>
      <c r="FF23" s="69"/>
      <c r="FG23" s="69"/>
      <c r="FH23" s="69"/>
      <c r="FI23" s="69"/>
      <c r="FJ23" s="69"/>
      <c r="FK23" s="69"/>
      <c r="FL23" s="69"/>
      <c r="FM23" s="69"/>
      <c r="FN23" s="69"/>
      <c r="FO23" s="69"/>
      <c r="FP23" s="69"/>
      <c r="FQ23" s="69"/>
      <c r="FR23" s="69"/>
      <c r="FS23" s="69"/>
      <c r="FT23" s="69"/>
      <c r="FU23" s="69"/>
      <c r="FV23" s="69"/>
      <c r="FW23" s="69"/>
      <c r="FX23" s="69"/>
      <c r="FY23" s="69"/>
      <c r="FZ23" s="69"/>
      <c r="GA23" s="69"/>
      <c r="GB23" s="69"/>
      <c r="GC23" s="69"/>
      <c r="GD23" s="69"/>
      <c r="GE23" s="69"/>
      <c r="GF23" s="69"/>
      <c r="GG23" s="69"/>
      <c r="GH23" s="69"/>
      <c r="GI23" s="69"/>
      <c r="GJ23" s="69"/>
      <c r="GK23" s="69"/>
      <c r="GL23" s="69"/>
      <c r="GM23" s="69"/>
      <c r="GN23" s="69"/>
      <c r="GO23" s="69"/>
      <c r="GP23" s="69"/>
      <c r="GQ23" s="69"/>
      <c r="GR23" s="69"/>
      <c r="GS23" s="69"/>
      <c r="GT23" s="69"/>
      <c r="GU23" s="69"/>
      <c r="GV23" s="69"/>
      <c r="GW23" s="69"/>
      <c r="GX23" s="69"/>
      <c r="GY23" s="69"/>
      <c r="GZ23" s="69"/>
      <c r="HA23" s="69"/>
    </row>
    <row r="24" spans="1:209" s="25" customFormat="1" ht="15.75" x14ac:dyDescent="0.25">
      <c r="A24" s="206" t="s">
        <v>126</v>
      </c>
      <c r="B24" s="65" t="s">
        <v>15</v>
      </c>
      <c r="C24" s="137" t="s">
        <v>1889</v>
      </c>
      <c r="D24" s="177" t="s">
        <v>1888</v>
      </c>
      <c r="E24" s="207" t="s">
        <v>38</v>
      </c>
      <c r="F24" s="14" t="s">
        <v>125</v>
      </c>
      <c r="G24" s="15" t="s">
        <v>588</v>
      </c>
      <c r="H24" s="15" t="s">
        <v>60</v>
      </c>
      <c r="I24" s="15" t="s">
        <v>55</v>
      </c>
      <c r="J24" s="67" t="s">
        <v>158</v>
      </c>
      <c r="K24" s="209"/>
    </row>
    <row r="25" spans="1:209" ht="66" x14ac:dyDescent="0.25">
      <c r="B25" s="65" t="s">
        <v>84</v>
      </c>
      <c r="C25" s="137" t="s">
        <v>1891</v>
      </c>
      <c r="D25" s="208">
        <v>35125</v>
      </c>
      <c r="E25" s="207" t="s">
        <v>38</v>
      </c>
      <c r="F25" s="14" t="s">
        <v>125</v>
      </c>
      <c r="G25" s="15" t="s">
        <v>1890</v>
      </c>
      <c r="H25" s="13" t="s">
        <v>491</v>
      </c>
      <c r="I25" s="15"/>
      <c r="J25" s="67" t="s">
        <v>232</v>
      </c>
      <c r="K25" s="96"/>
    </row>
    <row r="26" spans="1:209" ht="66" x14ac:dyDescent="0.25">
      <c r="B26" s="65" t="s">
        <v>87</v>
      </c>
      <c r="C26" s="137" t="s">
        <v>1892</v>
      </c>
      <c r="D26" s="132" t="s">
        <v>1902</v>
      </c>
      <c r="E26" s="204" t="s">
        <v>38</v>
      </c>
      <c r="F26" s="14" t="s">
        <v>125</v>
      </c>
      <c r="G26" s="15" t="s">
        <v>600</v>
      </c>
      <c r="H26" s="13" t="s">
        <v>491</v>
      </c>
      <c r="I26" s="15" t="s">
        <v>55</v>
      </c>
      <c r="J26" s="15" t="s">
        <v>158</v>
      </c>
      <c r="K26" s="96"/>
    </row>
    <row r="27" spans="1:209" ht="66" x14ac:dyDescent="0.25">
      <c r="B27" s="65" t="s">
        <v>89</v>
      </c>
      <c r="C27" s="137" t="s">
        <v>1893</v>
      </c>
      <c r="D27" s="132" t="s">
        <v>1895</v>
      </c>
      <c r="E27" s="204" t="s">
        <v>43</v>
      </c>
      <c r="F27" s="14" t="s">
        <v>125</v>
      </c>
      <c r="G27" s="15" t="s">
        <v>600</v>
      </c>
      <c r="H27" s="13" t="s">
        <v>491</v>
      </c>
      <c r="I27" s="15"/>
      <c r="J27" s="15" t="s">
        <v>158</v>
      </c>
      <c r="K27" s="96"/>
    </row>
    <row r="28" spans="1:209" x14ac:dyDescent="0.25">
      <c r="B28" s="65" t="s">
        <v>95</v>
      </c>
      <c r="C28" s="137" t="s">
        <v>1894</v>
      </c>
      <c r="D28" s="132">
        <v>28344</v>
      </c>
      <c r="E28" s="204" t="s">
        <v>43</v>
      </c>
      <c r="F28" s="14" t="s">
        <v>125</v>
      </c>
      <c r="G28" s="14" t="s">
        <v>40</v>
      </c>
      <c r="H28" s="13" t="s">
        <v>60</v>
      </c>
      <c r="I28" s="15"/>
      <c r="J28" s="15" t="s">
        <v>158</v>
      </c>
      <c r="K28" s="96"/>
    </row>
    <row r="29" spans="1:209" ht="66" x14ac:dyDescent="0.25">
      <c r="B29" s="65" t="s">
        <v>100</v>
      </c>
      <c r="C29" s="137" t="s">
        <v>1896</v>
      </c>
      <c r="D29" s="177" t="s">
        <v>1897</v>
      </c>
      <c r="E29" s="207" t="s">
        <v>43</v>
      </c>
      <c r="F29" s="14" t="s">
        <v>125</v>
      </c>
      <c r="G29" s="15" t="s">
        <v>1890</v>
      </c>
      <c r="H29" s="13" t="s">
        <v>491</v>
      </c>
      <c r="I29" s="15" t="s">
        <v>1903</v>
      </c>
      <c r="J29" s="67" t="s">
        <v>232</v>
      </c>
      <c r="K29" s="96"/>
    </row>
  </sheetData>
  <mergeCells count="13">
    <mergeCell ref="K7:K8"/>
    <mergeCell ref="F7:J7"/>
    <mergeCell ref="A7:A8"/>
    <mergeCell ref="B7:B8"/>
    <mergeCell ref="C7:C8"/>
    <mergeCell ref="D7:D8"/>
    <mergeCell ref="E7:E8"/>
    <mergeCell ref="A5:K5"/>
    <mergeCell ref="A1:F1"/>
    <mergeCell ref="H1:K1"/>
    <mergeCell ref="A2:F2"/>
    <mergeCell ref="H2:K2"/>
    <mergeCell ref="A3:F3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T100"/>
  <sheetViews>
    <sheetView topLeftCell="B46" workbookViewId="0">
      <selection activeCell="C56" sqref="C56"/>
    </sheetView>
  </sheetViews>
  <sheetFormatPr defaultColWidth="9.140625" defaultRowHeight="16.5" x14ac:dyDescent="0.25"/>
  <cols>
    <col min="1" max="1" width="5.5703125" style="16" hidden="1" customWidth="1"/>
    <col min="2" max="2" width="4.28515625" style="18" customWidth="1"/>
    <col min="3" max="3" width="17.42578125" style="17" customWidth="1"/>
    <col min="4" max="4" width="13" style="29" customWidth="1"/>
    <col min="5" max="5" width="6.85546875" style="18" customWidth="1"/>
    <col min="6" max="6" width="8.28515625" style="18" hidden="1" customWidth="1"/>
    <col min="7" max="8" width="11.28515625" style="29" hidden="1" customWidth="1"/>
    <col min="9" max="9" width="9.5703125" style="29" hidden="1" customWidth="1"/>
    <col min="10" max="10" width="16.140625" style="18" hidden="1" customWidth="1"/>
    <col min="11" max="11" width="17.140625" style="18" customWidth="1"/>
    <col min="12" max="12" width="13.42578125" style="18" hidden="1" customWidth="1"/>
    <col min="13" max="13" width="9.140625" style="19" customWidth="1"/>
    <col min="14" max="14" width="17.5703125" style="18" customWidth="1"/>
    <col min="15" max="16" width="13.7109375" style="29" hidden="1" customWidth="1"/>
    <col min="17" max="17" width="7.85546875" style="18" customWidth="1"/>
    <col min="18" max="18" width="13.28515625" style="29" hidden="1" customWidth="1"/>
    <col min="19" max="19" width="12.28515625" style="29" customWidth="1"/>
    <col min="20" max="20" width="7.5703125" style="29" customWidth="1"/>
    <col min="21" max="21" width="11.7109375" style="29" bestFit="1" customWidth="1"/>
    <col min="22" max="22" width="14.140625" style="29" customWidth="1"/>
    <col min="23" max="23" width="12" style="18" customWidth="1"/>
    <col min="24" max="24" width="12.85546875" style="18" hidden="1" customWidth="1"/>
    <col min="25" max="25" width="13.140625" style="18" hidden="1" customWidth="1"/>
    <col min="26" max="26" width="13.7109375" style="70" hidden="1" customWidth="1"/>
    <col min="27" max="27" width="13.85546875" style="18" hidden="1" customWidth="1"/>
    <col min="28" max="28" width="14.140625" style="18" hidden="1" customWidth="1"/>
    <col min="29" max="29" width="22.85546875" style="20" customWidth="1"/>
    <col min="30" max="30" width="20.85546875" style="18" customWidth="1"/>
    <col min="31" max="16384" width="9.140625" style="16"/>
  </cols>
  <sheetData>
    <row r="1" spans="1:30" s="4" customFormat="1" x14ac:dyDescent="0.25">
      <c r="A1" s="240" t="s">
        <v>16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"/>
      <c r="O1" s="34"/>
      <c r="P1" s="34"/>
      <c r="Q1" s="238" t="s">
        <v>17</v>
      </c>
      <c r="R1" s="238"/>
      <c r="S1" s="238"/>
      <c r="T1" s="238"/>
      <c r="U1" s="238"/>
      <c r="V1" s="238"/>
      <c r="W1" s="238"/>
      <c r="X1" s="238"/>
      <c r="Y1" s="238"/>
      <c r="Z1" s="238"/>
      <c r="AA1" s="238"/>
      <c r="AB1" s="238"/>
      <c r="AC1" s="238"/>
      <c r="AD1" s="238"/>
    </row>
    <row r="2" spans="1:30" s="4" customFormat="1" x14ac:dyDescent="0.25">
      <c r="A2" s="242" t="s">
        <v>18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"/>
      <c r="O2" s="34"/>
      <c r="P2" s="34"/>
      <c r="Q2" s="238" t="s">
        <v>19</v>
      </c>
      <c r="R2" s="238"/>
      <c r="S2" s="238"/>
      <c r="T2" s="238"/>
      <c r="U2" s="238"/>
      <c r="V2" s="238"/>
      <c r="W2" s="238"/>
      <c r="X2" s="238"/>
      <c r="Y2" s="238"/>
      <c r="Z2" s="238"/>
      <c r="AA2" s="238"/>
      <c r="AB2" s="238"/>
      <c r="AC2" s="238"/>
      <c r="AD2" s="238"/>
    </row>
    <row r="3" spans="1:30" s="4" customFormat="1" x14ac:dyDescent="0.25">
      <c r="A3" s="242" t="s">
        <v>20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5"/>
      <c r="O3" s="35"/>
      <c r="P3" s="35"/>
      <c r="Q3" s="5"/>
      <c r="R3" s="35"/>
      <c r="S3" s="35"/>
      <c r="T3" s="35"/>
      <c r="U3" s="35"/>
      <c r="V3" s="35"/>
      <c r="W3" s="5"/>
      <c r="X3" s="5"/>
      <c r="Y3" s="5"/>
      <c r="Z3" s="74"/>
      <c r="AA3" s="5"/>
      <c r="AB3" s="5"/>
      <c r="AC3" s="3"/>
      <c r="AD3" s="1"/>
    </row>
    <row r="4" spans="1:30" s="4" customFormat="1" x14ac:dyDescent="0.25">
      <c r="A4" s="7"/>
      <c r="B4" s="30"/>
      <c r="C4" s="8"/>
      <c r="D4" s="24"/>
      <c r="E4" s="1"/>
      <c r="F4" s="1"/>
      <c r="G4" s="24"/>
      <c r="H4" s="24"/>
      <c r="I4" s="24"/>
      <c r="J4" s="1"/>
      <c r="K4" s="1"/>
      <c r="L4" s="1"/>
      <c r="M4" s="9"/>
      <c r="N4" s="1"/>
      <c r="O4" s="24"/>
      <c r="P4" s="24"/>
      <c r="Q4" s="1"/>
      <c r="R4" s="24"/>
      <c r="S4" s="24"/>
      <c r="T4" s="24"/>
      <c r="U4" s="24"/>
      <c r="V4" s="24"/>
      <c r="W4" s="1"/>
      <c r="X4" s="1"/>
      <c r="Y4" s="1"/>
      <c r="Z4" s="75"/>
      <c r="AA4" s="1"/>
      <c r="AB4" s="1"/>
      <c r="AC4" s="3"/>
      <c r="AD4" s="1"/>
    </row>
    <row r="5" spans="1:30" s="4" customFormat="1" ht="46.5" customHeight="1" x14ac:dyDescent="0.25">
      <c r="A5" s="267" t="s">
        <v>692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67"/>
    </row>
    <row r="6" spans="1:30" s="4" customFormat="1" x14ac:dyDescent="0.25">
      <c r="A6" s="11"/>
      <c r="B6" s="31"/>
      <c r="C6" s="8"/>
      <c r="D6" s="24"/>
      <c r="E6" s="1"/>
      <c r="F6" s="1"/>
      <c r="G6" s="24"/>
      <c r="H6" s="24"/>
      <c r="I6" s="24"/>
      <c r="J6" s="1"/>
      <c r="K6" s="1"/>
      <c r="L6" s="1"/>
      <c r="M6" s="9"/>
      <c r="N6" s="1"/>
      <c r="O6" s="24"/>
      <c r="P6" s="24"/>
      <c r="Q6" s="1"/>
      <c r="R6" s="24"/>
      <c r="S6" s="24"/>
      <c r="T6" s="24"/>
      <c r="U6" s="24"/>
      <c r="V6" s="24"/>
      <c r="W6" s="1"/>
      <c r="X6" s="1"/>
      <c r="Y6" s="1"/>
      <c r="Z6" s="75"/>
      <c r="AA6" s="1"/>
      <c r="AB6" s="1"/>
      <c r="AC6" s="3"/>
      <c r="AD6" s="1"/>
    </row>
    <row r="7" spans="1:30" s="4" customFormat="1" ht="16.5" customHeight="1" x14ac:dyDescent="0.25">
      <c r="A7" s="271" t="s">
        <v>0</v>
      </c>
      <c r="B7" s="271" t="s">
        <v>226</v>
      </c>
      <c r="C7" s="269" t="s">
        <v>440</v>
      </c>
      <c r="D7" s="268" t="s">
        <v>21</v>
      </c>
      <c r="E7" s="269" t="s">
        <v>22</v>
      </c>
      <c r="F7" s="269" t="s">
        <v>23</v>
      </c>
      <c r="G7" s="268" t="s">
        <v>225</v>
      </c>
      <c r="H7" s="268" t="s">
        <v>30</v>
      </c>
      <c r="I7" s="268" t="s">
        <v>31</v>
      </c>
      <c r="J7" s="269" t="s">
        <v>24</v>
      </c>
      <c r="K7" s="269" t="s">
        <v>25</v>
      </c>
      <c r="L7" s="269" t="s">
        <v>26</v>
      </c>
      <c r="M7" s="270" t="s">
        <v>27</v>
      </c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69" t="s">
        <v>28</v>
      </c>
      <c r="Y7" s="269" t="s">
        <v>29</v>
      </c>
      <c r="Z7" s="275" t="s">
        <v>492</v>
      </c>
      <c r="AA7" s="269" t="s">
        <v>493</v>
      </c>
      <c r="AB7" s="269" t="s">
        <v>506</v>
      </c>
      <c r="AC7" s="269" t="s">
        <v>506</v>
      </c>
      <c r="AD7" s="269" t="s">
        <v>508</v>
      </c>
    </row>
    <row r="8" spans="1:30" s="4" customFormat="1" ht="33" x14ac:dyDescent="0.25">
      <c r="A8" s="271"/>
      <c r="B8" s="271"/>
      <c r="C8" s="269"/>
      <c r="D8" s="272"/>
      <c r="E8" s="269"/>
      <c r="F8" s="269"/>
      <c r="G8" s="268"/>
      <c r="H8" s="268"/>
      <c r="I8" s="268"/>
      <c r="J8" s="270"/>
      <c r="K8" s="270"/>
      <c r="L8" s="270"/>
      <c r="M8" s="202" t="s">
        <v>32</v>
      </c>
      <c r="N8" s="202" t="s">
        <v>33</v>
      </c>
      <c r="O8" s="203" t="s">
        <v>30</v>
      </c>
      <c r="P8" s="203" t="s">
        <v>509</v>
      </c>
      <c r="Q8" s="202" t="s">
        <v>34</v>
      </c>
      <c r="R8" s="203" t="s">
        <v>30</v>
      </c>
      <c r="S8" s="203" t="s">
        <v>509</v>
      </c>
      <c r="T8" s="203" t="s">
        <v>35</v>
      </c>
      <c r="U8" s="203" t="s">
        <v>30</v>
      </c>
      <c r="V8" s="203" t="s">
        <v>509</v>
      </c>
      <c r="W8" s="202" t="s">
        <v>36</v>
      </c>
      <c r="X8" s="269"/>
      <c r="Y8" s="269"/>
      <c r="Z8" s="275"/>
      <c r="AA8" s="269"/>
      <c r="AB8" s="269"/>
      <c r="AC8" s="270"/>
      <c r="AD8" s="269"/>
    </row>
    <row r="9" spans="1:30" s="109" customFormat="1" ht="15.75" x14ac:dyDescent="0.25">
      <c r="A9" s="101"/>
      <c r="B9" s="102" t="s">
        <v>1</v>
      </c>
      <c r="C9" s="37" t="s">
        <v>2</v>
      </c>
      <c r="D9" s="103" t="s">
        <v>3</v>
      </c>
      <c r="E9" s="37" t="s">
        <v>4</v>
      </c>
      <c r="F9" s="104"/>
      <c r="G9" s="105" t="s">
        <v>5</v>
      </c>
      <c r="H9" s="104"/>
      <c r="I9" s="104"/>
      <c r="J9" s="106"/>
      <c r="K9" s="107" t="s">
        <v>7</v>
      </c>
      <c r="L9" s="106"/>
      <c r="M9" s="37" t="s">
        <v>5</v>
      </c>
      <c r="N9" s="37" t="s">
        <v>7</v>
      </c>
      <c r="O9" s="105"/>
      <c r="P9" s="105"/>
      <c r="Q9" s="37" t="s">
        <v>8</v>
      </c>
      <c r="R9" s="105"/>
      <c r="S9" s="105"/>
      <c r="T9" s="37" t="s">
        <v>9</v>
      </c>
      <c r="U9" s="104"/>
      <c r="V9" s="104"/>
      <c r="W9" s="37" t="s">
        <v>10</v>
      </c>
      <c r="X9" s="104">
        <v>12</v>
      </c>
      <c r="Y9" s="104">
        <v>13</v>
      </c>
      <c r="Z9" s="108"/>
      <c r="AA9" s="104"/>
      <c r="AB9" s="104"/>
      <c r="AC9" s="103" t="s">
        <v>11</v>
      </c>
      <c r="AD9" s="103" t="s">
        <v>12</v>
      </c>
    </row>
    <row r="10" spans="1:30" s="126" customFormat="1" ht="15.75" x14ac:dyDescent="0.25">
      <c r="A10" s="140"/>
      <c r="B10" s="141"/>
      <c r="C10" s="162" t="s">
        <v>37</v>
      </c>
      <c r="D10" s="141"/>
      <c r="E10" s="141"/>
      <c r="F10" s="141"/>
      <c r="G10" s="141"/>
      <c r="H10" s="141"/>
      <c r="I10" s="141"/>
      <c r="J10" s="141"/>
      <c r="K10" s="141"/>
      <c r="L10" s="141"/>
      <c r="M10" s="67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63"/>
      <c r="AA10" s="141"/>
      <c r="AB10" s="141"/>
      <c r="AC10" s="141"/>
      <c r="AD10" s="141"/>
    </row>
    <row r="11" spans="1:30" s="25" customFormat="1" ht="46.5" customHeight="1" x14ac:dyDescent="0.25">
      <c r="A11" s="65" t="s">
        <v>150</v>
      </c>
      <c r="B11" s="65" t="s">
        <v>1</v>
      </c>
      <c r="C11" s="80" t="s">
        <v>1524</v>
      </c>
      <c r="D11" s="128" t="s">
        <v>1525</v>
      </c>
      <c r="E11" s="122" t="s">
        <v>43</v>
      </c>
      <c r="F11" s="67" t="s">
        <v>307</v>
      </c>
      <c r="G11" s="68">
        <v>250050143</v>
      </c>
      <c r="H11" s="132" t="s">
        <v>1526</v>
      </c>
      <c r="I11" s="67" t="s">
        <v>308</v>
      </c>
      <c r="J11" s="132" t="s">
        <v>1527</v>
      </c>
      <c r="K11" s="132" t="s">
        <v>1528</v>
      </c>
      <c r="L11" s="68" t="s">
        <v>1529</v>
      </c>
      <c r="M11" s="68" t="s">
        <v>58</v>
      </c>
      <c r="N11" s="67" t="s">
        <v>314</v>
      </c>
      <c r="O11" s="67" t="s">
        <v>1515</v>
      </c>
      <c r="P11" s="67" t="s">
        <v>519</v>
      </c>
      <c r="Q11" s="67" t="s">
        <v>55</v>
      </c>
      <c r="R11" s="67" t="s">
        <v>1530</v>
      </c>
      <c r="S11" s="67" t="s">
        <v>510</v>
      </c>
      <c r="T11" s="67" t="s">
        <v>119</v>
      </c>
      <c r="U11" s="67" t="s">
        <v>1531</v>
      </c>
      <c r="V11" s="67" t="s">
        <v>1532</v>
      </c>
      <c r="W11" s="67" t="s">
        <v>158</v>
      </c>
      <c r="X11" s="132" t="s">
        <v>285</v>
      </c>
      <c r="Y11" s="68" t="s">
        <v>253</v>
      </c>
      <c r="Z11" s="68" t="str">
        <f t="shared" ref="Z11:Z55" si="0">LEFT(C11,LEN(C11)-LEN(AA11))</f>
        <v xml:space="preserve">Nguyễn Ngọc </v>
      </c>
      <c r="AA11" s="78" t="s">
        <v>1533</v>
      </c>
      <c r="AB11" s="67"/>
      <c r="AC11" s="67"/>
      <c r="AD11" s="67"/>
    </row>
    <row r="12" spans="1:30" s="25" customFormat="1" ht="46.5" customHeight="1" x14ac:dyDescent="0.25">
      <c r="A12" s="65" t="s">
        <v>152</v>
      </c>
      <c r="B12" s="65" t="s">
        <v>2</v>
      </c>
      <c r="C12" s="78" t="s">
        <v>183</v>
      </c>
      <c r="D12" s="132" t="s">
        <v>96</v>
      </c>
      <c r="E12" s="122" t="s">
        <v>43</v>
      </c>
      <c r="F12" s="67" t="s">
        <v>39</v>
      </c>
      <c r="G12" s="68" t="s">
        <v>97</v>
      </c>
      <c r="H12" s="128"/>
      <c r="I12" s="67"/>
      <c r="J12" s="67"/>
      <c r="K12" s="67" t="s">
        <v>98</v>
      </c>
      <c r="L12" s="68"/>
      <c r="M12" s="68" t="s">
        <v>125</v>
      </c>
      <c r="N12" s="67" t="s">
        <v>88</v>
      </c>
      <c r="O12" s="67" t="s">
        <v>520</v>
      </c>
      <c r="P12" s="67" t="s">
        <v>521</v>
      </c>
      <c r="Q12" s="67" t="s">
        <v>60</v>
      </c>
      <c r="R12" s="67" t="s">
        <v>522</v>
      </c>
      <c r="S12" s="67" t="s">
        <v>516</v>
      </c>
      <c r="T12" s="67" t="s">
        <v>60</v>
      </c>
      <c r="U12" s="68" t="s">
        <v>523</v>
      </c>
      <c r="V12" s="67" t="s">
        <v>524</v>
      </c>
      <c r="W12" s="67" t="s">
        <v>158</v>
      </c>
      <c r="X12" s="68" t="s">
        <v>41</v>
      </c>
      <c r="Y12" s="68" t="s">
        <v>99</v>
      </c>
      <c r="Z12" s="68" t="str">
        <f t="shared" si="0"/>
        <v xml:space="preserve">Nguyễn Phú </v>
      </c>
      <c r="AA12" s="78" t="s">
        <v>496</v>
      </c>
      <c r="AB12" s="67"/>
      <c r="AC12" s="67"/>
      <c r="AD12" s="67"/>
    </row>
    <row r="13" spans="1:30" s="25" customFormat="1" ht="46.5" customHeight="1" x14ac:dyDescent="0.25">
      <c r="A13" s="65" t="s">
        <v>426</v>
      </c>
      <c r="B13" s="65" t="s">
        <v>3</v>
      </c>
      <c r="C13" s="78" t="s">
        <v>192</v>
      </c>
      <c r="D13" s="132" t="s">
        <v>72</v>
      </c>
      <c r="E13" s="122" t="s">
        <v>43</v>
      </c>
      <c r="F13" s="67" t="s">
        <v>73</v>
      </c>
      <c r="G13" s="68" t="s">
        <v>74</v>
      </c>
      <c r="H13" s="132" t="s">
        <v>75</v>
      </c>
      <c r="I13" s="67" t="s">
        <v>39</v>
      </c>
      <c r="J13" s="67" t="s">
        <v>76</v>
      </c>
      <c r="K13" s="67" t="s">
        <v>76</v>
      </c>
      <c r="L13" s="68" t="s">
        <v>77</v>
      </c>
      <c r="M13" s="68" t="s">
        <v>125</v>
      </c>
      <c r="N13" s="67" t="s">
        <v>78</v>
      </c>
      <c r="O13" s="68" t="s">
        <v>525</v>
      </c>
      <c r="P13" s="67" t="s">
        <v>526</v>
      </c>
      <c r="Q13" s="67" t="s">
        <v>55</v>
      </c>
      <c r="R13" s="67" t="s">
        <v>527</v>
      </c>
      <c r="S13" s="67" t="s">
        <v>528</v>
      </c>
      <c r="T13" s="67" t="s">
        <v>55</v>
      </c>
      <c r="U13" s="67" t="s">
        <v>529</v>
      </c>
      <c r="V13" s="67" t="s">
        <v>530</v>
      </c>
      <c r="W13" s="67" t="s">
        <v>158</v>
      </c>
      <c r="X13" s="68" t="s">
        <v>41</v>
      </c>
      <c r="Y13" s="68" t="s">
        <v>79</v>
      </c>
      <c r="Z13" s="68" t="str">
        <f t="shared" si="0"/>
        <v xml:space="preserve">Nguyễn Công </v>
      </c>
      <c r="AA13" s="78" t="s">
        <v>496</v>
      </c>
      <c r="AB13" s="67"/>
      <c r="AC13" s="67"/>
      <c r="AD13" s="67"/>
    </row>
    <row r="14" spans="1:30" s="25" customFormat="1" ht="46.5" customHeight="1" x14ac:dyDescent="0.25">
      <c r="A14" s="65" t="s">
        <v>427</v>
      </c>
      <c r="B14" s="65" t="s">
        <v>4</v>
      </c>
      <c r="C14" s="78" t="s">
        <v>180</v>
      </c>
      <c r="D14" s="128" t="s">
        <v>248</v>
      </c>
      <c r="E14" s="71" t="s">
        <v>38</v>
      </c>
      <c r="F14" s="67" t="s">
        <v>54</v>
      </c>
      <c r="G14" s="68">
        <v>187054580</v>
      </c>
      <c r="H14" s="128" t="s">
        <v>249</v>
      </c>
      <c r="I14" s="67" t="s">
        <v>250</v>
      </c>
      <c r="J14" s="132" t="s">
        <v>251</v>
      </c>
      <c r="K14" s="132" t="s">
        <v>462</v>
      </c>
      <c r="L14" s="68" t="s">
        <v>252</v>
      </c>
      <c r="M14" s="68" t="s">
        <v>125</v>
      </c>
      <c r="N14" s="67" t="s">
        <v>40</v>
      </c>
      <c r="O14" s="67" t="s">
        <v>531</v>
      </c>
      <c r="P14" s="67" t="s">
        <v>532</v>
      </c>
      <c r="Q14" s="67" t="s">
        <v>515</v>
      </c>
      <c r="R14" s="68" t="s">
        <v>533</v>
      </c>
      <c r="S14" s="67" t="s">
        <v>534</v>
      </c>
      <c r="T14" s="67" t="s">
        <v>55</v>
      </c>
      <c r="U14" s="67" t="s">
        <v>535</v>
      </c>
      <c r="V14" s="67" t="s">
        <v>534</v>
      </c>
      <c r="W14" s="67" t="s">
        <v>158</v>
      </c>
      <c r="X14" s="132" t="s">
        <v>245</v>
      </c>
      <c r="Y14" s="68" t="s">
        <v>253</v>
      </c>
      <c r="Z14" s="68" t="str">
        <f t="shared" si="0"/>
        <v xml:space="preserve">Đoàn Thị </v>
      </c>
      <c r="AA14" s="78" t="s">
        <v>247</v>
      </c>
      <c r="AB14" s="67"/>
      <c r="AC14" s="67"/>
      <c r="AD14" s="67"/>
    </row>
    <row r="15" spans="1:30" s="25" customFormat="1" ht="66" customHeight="1" x14ac:dyDescent="0.25">
      <c r="A15" s="65" t="s">
        <v>153</v>
      </c>
      <c r="B15" s="65" t="s">
        <v>5</v>
      </c>
      <c r="C15" s="78" t="s">
        <v>209</v>
      </c>
      <c r="D15" s="128">
        <v>34821</v>
      </c>
      <c r="E15" s="122" t="s">
        <v>43</v>
      </c>
      <c r="F15" s="67" t="s">
        <v>359</v>
      </c>
      <c r="G15" s="68">
        <v>241436126</v>
      </c>
      <c r="H15" s="128" t="s">
        <v>360</v>
      </c>
      <c r="I15" s="67" t="s">
        <v>361</v>
      </c>
      <c r="J15" s="132" t="s">
        <v>464</v>
      </c>
      <c r="K15" s="132" t="s">
        <v>465</v>
      </c>
      <c r="L15" s="68" t="s">
        <v>362</v>
      </c>
      <c r="M15" s="68" t="s">
        <v>125</v>
      </c>
      <c r="N15" s="67" t="s">
        <v>88</v>
      </c>
      <c r="O15" s="68" t="s">
        <v>537</v>
      </c>
      <c r="P15" s="67" t="s">
        <v>514</v>
      </c>
      <c r="Q15" s="67" t="s">
        <v>491</v>
      </c>
      <c r="R15" s="68" t="s">
        <v>538</v>
      </c>
      <c r="S15" s="67" t="s">
        <v>539</v>
      </c>
      <c r="T15" s="67" t="s">
        <v>55</v>
      </c>
      <c r="U15" s="68" t="s">
        <v>540</v>
      </c>
      <c r="V15" s="67" t="s">
        <v>541</v>
      </c>
      <c r="W15" s="67" t="s">
        <v>239</v>
      </c>
      <c r="X15" s="132" t="s">
        <v>297</v>
      </c>
      <c r="Y15" s="68" t="s">
        <v>413</v>
      </c>
      <c r="Z15" s="68" t="str">
        <f t="shared" si="0"/>
        <v xml:space="preserve">Trần Văn </v>
      </c>
      <c r="AA15" s="78" t="s">
        <v>358</v>
      </c>
      <c r="AB15" s="67"/>
      <c r="AC15" s="67"/>
      <c r="AD15" s="67"/>
    </row>
    <row r="16" spans="1:30" s="25" customFormat="1" ht="46.5" customHeight="1" x14ac:dyDescent="0.25">
      <c r="A16" s="65" t="s">
        <v>428</v>
      </c>
      <c r="B16" s="65" t="s">
        <v>7</v>
      </c>
      <c r="C16" s="78" t="s">
        <v>194</v>
      </c>
      <c r="D16" s="132" t="s">
        <v>90</v>
      </c>
      <c r="E16" s="122" t="s">
        <v>43</v>
      </c>
      <c r="F16" s="67" t="s">
        <v>53</v>
      </c>
      <c r="G16" s="68">
        <v>181242056</v>
      </c>
      <c r="H16" s="132" t="s">
        <v>91</v>
      </c>
      <c r="I16" s="67" t="s">
        <v>53</v>
      </c>
      <c r="J16" s="67" t="s">
        <v>92</v>
      </c>
      <c r="K16" s="67" t="s">
        <v>93</v>
      </c>
      <c r="L16" s="68"/>
      <c r="M16" s="68" t="s">
        <v>58</v>
      </c>
      <c r="N16" s="67" t="s">
        <v>94</v>
      </c>
      <c r="O16" s="68" t="s">
        <v>542</v>
      </c>
      <c r="P16" s="67" t="s">
        <v>543</v>
      </c>
      <c r="Q16" s="67"/>
      <c r="R16" s="67"/>
      <c r="S16" s="67"/>
      <c r="T16" s="67" t="s">
        <v>55</v>
      </c>
      <c r="U16" s="68" t="s">
        <v>544</v>
      </c>
      <c r="V16" s="67" t="s">
        <v>545</v>
      </c>
      <c r="W16" s="67" t="s">
        <v>158</v>
      </c>
      <c r="X16" s="68" t="s">
        <v>41</v>
      </c>
      <c r="Y16" s="68" t="s">
        <v>86</v>
      </c>
      <c r="Z16" s="68" t="str">
        <f t="shared" si="0"/>
        <v xml:space="preserve">Đặng Duy </v>
      </c>
      <c r="AA16" s="78" t="s">
        <v>498</v>
      </c>
      <c r="AB16" s="67"/>
      <c r="AC16" s="67"/>
      <c r="AD16" s="67"/>
    </row>
    <row r="17" spans="1:228" s="25" customFormat="1" ht="46.5" customHeight="1" x14ac:dyDescent="0.25">
      <c r="A17" s="65" t="s">
        <v>429</v>
      </c>
      <c r="B17" s="65" t="s">
        <v>8</v>
      </c>
      <c r="C17" s="78" t="s">
        <v>207</v>
      </c>
      <c r="D17" s="128" t="s">
        <v>208</v>
      </c>
      <c r="E17" s="122" t="s">
        <v>43</v>
      </c>
      <c r="F17" s="67" t="s">
        <v>146</v>
      </c>
      <c r="G17" s="68" t="s">
        <v>322</v>
      </c>
      <c r="H17" s="128">
        <v>42557</v>
      </c>
      <c r="I17" s="67" t="s">
        <v>269</v>
      </c>
      <c r="J17" s="132" t="s">
        <v>323</v>
      </c>
      <c r="K17" s="132" t="s">
        <v>323</v>
      </c>
      <c r="L17" s="68" t="s">
        <v>324</v>
      </c>
      <c r="M17" s="68" t="s">
        <v>125</v>
      </c>
      <c r="N17" s="67" t="s">
        <v>459</v>
      </c>
      <c r="O17" s="68" t="s">
        <v>546</v>
      </c>
      <c r="P17" s="67" t="s">
        <v>547</v>
      </c>
      <c r="Q17" s="67"/>
      <c r="R17" s="67"/>
      <c r="S17" s="67"/>
      <c r="T17" s="67"/>
      <c r="U17" s="67"/>
      <c r="V17" s="67"/>
      <c r="W17" s="67" t="s">
        <v>232</v>
      </c>
      <c r="X17" s="132" t="s">
        <v>272</v>
      </c>
      <c r="Y17" s="68" t="s">
        <v>403</v>
      </c>
      <c r="Z17" s="68" t="str">
        <f t="shared" si="0"/>
        <v xml:space="preserve">Võ Văn </v>
      </c>
      <c r="AA17" s="78" t="s">
        <v>321</v>
      </c>
      <c r="AB17" s="67"/>
      <c r="AC17" s="67"/>
      <c r="AD17" s="67"/>
    </row>
    <row r="18" spans="1:228" s="25" customFormat="1" ht="46.5" customHeight="1" x14ac:dyDescent="0.25">
      <c r="A18" s="65" t="s">
        <v>430</v>
      </c>
      <c r="B18" s="65" t="s">
        <v>9</v>
      </c>
      <c r="C18" s="78" t="s">
        <v>169</v>
      </c>
      <c r="D18" s="132" t="s">
        <v>446</v>
      </c>
      <c r="E18" s="122" t="s">
        <v>43</v>
      </c>
      <c r="F18" s="67" t="s">
        <v>145</v>
      </c>
      <c r="G18" s="68" t="s">
        <v>350</v>
      </c>
      <c r="H18" s="132" t="s">
        <v>456</v>
      </c>
      <c r="I18" s="67" t="s">
        <v>277</v>
      </c>
      <c r="J18" s="132" t="s">
        <v>351</v>
      </c>
      <c r="K18" s="132" t="s">
        <v>351</v>
      </c>
      <c r="L18" s="68" t="s">
        <v>352</v>
      </c>
      <c r="M18" s="68" t="s">
        <v>125</v>
      </c>
      <c r="N18" s="67" t="s">
        <v>203</v>
      </c>
      <c r="O18" s="68" t="s">
        <v>548</v>
      </c>
      <c r="P18" s="67" t="s">
        <v>526</v>
      </c>
      <c r="Q18" s="67"/>
      <c r="R18" s="67"/>
      <c r="S18" s="67"/>
      <c r="T18" s="67"/>
      <c r="U18" s="67"/>
      <c r="V18" s="67"/>
      <c r="W18" s="67"/>
      <c r="X18" s="132" t="s">
        <v>272</v>
      </c>
      <c r="Y18" s="68" t="s">
        <v>412</v>
      </c>
      <c r="Z18" s="68" t="str">
        <f t="shared" si="0"/>
        <v xml:space="preserve">Bạch Văn </v>
      </c>
      <c r="AA18" s="78" t="s">
        <v>349</v>
      </c>
      <c r="AB18" s="67"/>
      <c r="AC18" s="67"/>
      <c r="AD18" s="67"/>
    </row>
    <row r="19" spans="1:228" s="25" customFormat="1" ht="46.5" customHeight="1" x14ac:dyDescent="0.25">
      <c r="A19" s="65" t="s">
        <v>1534</v>
      </c>
      <c r="B19" s="65" t="s">
        <v>10</v>
      </c>
      <c r="C19" s="78" t="s">
        <v>172</v>
      </c>
      <c r="D19" s="132" t="s">
        <v>166</v>
      </c>
      <c r="E19" s="71" t="s">
        <v>38</v>
      </c>
      <c r="F19" s="67" t="s">
        <v>59</v>
      </c>
      <c r="G19" s="68">
        <v>215321201</v>
      </c>
      <c r="H19" s="128" t="s">
        <v>264</v>
      </c>
      <c r="I19" s="67" t="s">
        <v>242</v>
      </c>
      <c r="J19" s="132" t="s">
        <v>265</v>
      </c>
      <c r="K19" s="132" t="s">
        <v>265</v>
      </c>
      <c r="L19" s="68" t="s">
        <v>266</v>
      </c>
      <c r="M19" s="68" t="s">
        <v>125</v>
      </c>
      <c r="N19" s="67" t="s">
        <v>40</v>
      </c>
      <c r="O19" s="68" t="s">
        <v>549</v>
      </c>
      <c r="P19" s="67" t="s">
        <v>550</v>
      </c>
      <c r="Q19" s="67" t="s">
        <v>60</v>
      </c>
      <c r="R19" s="68" t="s">
        <v>551</v>
      </c>
      <c r="S19" s="67" t="s">
        <v>550</v>
      </c>
      <c r="T19" s="67" t="s">
        <v>55</v>
      </c>
      <c r="U19" s="68" t="s">
        <v>552</v>
      </c>
      <c r="V19" s="67" t="s">
        <v>541</v>
      </c>
      <c r="W19" s="67" t="s">
        <v>158</v>
      </c>
      <c r="X19" s="132" t="s">
        <v>245</v>
      </c>
      <c r="Y19" s="68" t="s">
        <v>400</v>
      </c>
      <c r="Z19" s="68" t="str">
        <f t="shared" si="0"/>
        <v xml:space="preserve">Mai Võ Hoài </v>
      </c>
      <c r="AA19" s="78" t="s">
        <v>263</v>
      </c>
      <c r="AB19" s="67"/>
      <c r="AC19" s="67"/>
      <c r="AD19" s="67"/>
    </row>
    <row r="20" spans="1:228" s="54" customFormat="1" ht="46.5" customHeight="1" x14ac:dyDescent="0.25">
      <c r="A20" s="65" t="s">
        <v>1535</v>
      </c>
      <c r="B20" s="65" t="s">
        <v>11</v>
      </c>
      <c r="C20" s="80" t="s">
        <v>195</v>
      </c>
      <c r="D20" s="128" t="s">
        <v>304</v>
      </c>
      <c r="E20" s="122" t="s">
        <v>43</v>
      </c>
      <c r="F20" s="67" t="s">
        <v>108</v>
      </c>
      <c r="G20" s="68" t="s">
        <v>106</v>
      </c>
      <c r="H20" s="128" t="s">
        <v>305</v>
      </c>
      <c r="I20" s="67" t="s">
        <v>277</v>
      </c>
      <c r="J20" s="132" t="s">
        <v>306</v>
      </c>
      <c r="K20" s="132" t="s">
        <v>306</v>
      </c>
      <c r="L20" s="68" t="s">
        <v>106</v>
      </c>
      <c r="M20" s="68" t="s">
        <v>58</v>
      </c>
      <c r="N20" s="67" t="s">
        <v>109</v>
      </c>
      <c r="O20" s="67"/>
      <c r="P20" s="67"/>
      <c r="Q20" s="67" t="s">
        <v>60</v>
      </c>
      <c r="R20" s="67"/>
      <c r="S20" s="67"/>
      <c r="T20" s="67" t="s">
        <v>60</v>
      </c>
      <c r="U20" s="67"/>
      <c r="V20" s="67"/>
      <c r="W20" s="67"/>
      <c r="X20" s="132" t="s">
        <v>272</v>
      </c>
      <c r="Y20" s="132" t="s">
        <v>302</v>
      </c>
      <c r="Z20" s="68" t="str">
        <f t="shared" si="0"/>
        <v xml:space="preserve">Nguyễn Quỳnh </v>
      </c>
      <c r="AA20" s="78" t="s">
        <v>303</v>
      </c>
      <c r="AB20" s="67"/>
      <c r="AC20" s="67"/>
      <c r="AD20" s="67"/>
    </row>
    <row r="21" spans="1:228" s="25" customFormat="1" ht="44.25" customHeight="1" x14ac:dyDescent="0.25">
      <c r="A21" s="65" t="s">
        <v>431</v>
      </c>
      <c r="B21" s="65" t="s">
        <v>12</v>
      </c>
      <c r="C21" s="78" t="s">
        <v>171</v>
      </c>
      <c r="D21" s="132" t="s">
        <v>167</v>
      </c>
      <c r="E21" s="71" t="s">
        <v>38</v>
      </c>
      <c r="F21" s="67"/>
      <c r="G21" s="68"/>
      <c r="H21" s="128"/>
      <c r="I21" s="67"/>
      <c r="J21" s="67"/>
      <c r="K21" s="67"/>
      <c r="L21" s="68"/>
      <c r="M21" s="68" t="s">
        <v>125</v>
      </c>
      <c r="N21" s="67" t="s">
        <v>196</v>
      </c>
      <c r="O21" s="68" t="s">
        <v>554</v>
      </c>
      <c r="P21" s="67" t="s">
        <v>550</v>
      </c>
      <c r="Q21" s="67" t="s">
        <v>60</v>
      </c>
      <c r="R21" s="68" t="s">
        <v>555</v>
      </c>
      <c r="S21" s="67" t="s">
        <v>526</v>
      </c>
      <c r="T21" s="67" t="s">
        <v>55</v>
      </c>
      <c r="U21" s="68" t="s">
        <v>556</v>
      </c>
      <c r="V21" s="67" t="s">
        <v>550</v>
      </c>
      <c r="W21" s="67" t="s">
        <v>158</v>
      </c>
      <c r="X21" s="68"/>
      <c r="Y21" s="68"/>
      <c r="Z21" s="68" t="str">
        <f t="shared" si="0"/>
        <v xml:space="preserve">Kiều Thị Thanh </v>
      </c>
      <c r="AA21" s="78" t="s">
        <v>499</v>
      </c>
      <c r="AB21" s="67"/>
      <c r="AC21" s="67"/>
      <c r="AD21" s="67"/>
    </row>
    <row r="22" spans="1:228" s="25" customFormat="1" ht="44.25" customHeight="1" x14ac:dyDescent="0.25">
      <c r="A22" s="65" t="s">
        <v>432</v>
      </c>
      <c r="B22" s="65" t="s">
        <v>13</v>
      </c>
      <c r="C22" s="78" t="s">
        <v>421</v>
      </c>
      <c r="D22" s="128" t="s">
        <v>389</v>
      </c>
      <c r="E22" s="122" t="s">
        <v>43</v>
      </c>
      <c r="F22" s="67" t="s">
        <v>359</v>
      </c>
      <c r="G22" s="68" t="s">
        <v>390</v>
      </c>
      <c r="H22" s="128" t="s">
        <v>391</v>
      </c>
      <c r="I22" s="67" t="s">
        <v>269</v>
      </c>
      <c r="J22" s="132" t="s">
        <v>392</v>
      </c>
      <c r="K22" s="132" t="s">
        <v>392</v>
      </c>
      <c r="L22" s="68" t="s">
        <v>393</v>
      </c>
      <c r="M22" s="68" t="s">
        <v>125</v>
      </c>
      <c r="N22" s="68" t="s">
        <v>394</v>
      </c>
      <c r="O22" s="68" t="s">
        <v>557</v>
      </c>
      <c r="P22" s="67" t="s">
        <v>526</v>
      </c>
      <c r="Q22" s="67" t="s">
        <v>55</v>
      </c>
      <c r="R22" s="68" t="s">
        <v>558</v>
      </c>
      <c r="S22" s="67" t="s">
        <v>559</v>
      </c>
      <c r="T22" s="67" t="s">
        <v>55</v>
      </c>
      <c r="U22" s="68" t="s">
        <v>560</v>
      </c>
      <c r="V22" s="67" t="s">
        <v>561</v>
      </c>
      <c r="W22" s="67" t="s">
        <v>158</v>
      </c>
      <c r="X22" s="132" t="s">
        <v>471</v>
      </c>
      <c r="Y22" s="68" t="s">
        <v>253</v>
      </c>
      <c r="Z22" s="68" t="str">
        <f t="shared" si="0"/>
        <v xml:space="preserve">Lương Ngọc </v>
      </c>
      <c r="AA22" s="78" t="s">
        <v>388</v>
      </c>
      <c r="AB22" s="67"/>
      <c r="AC22" s="67"/>
      <c r="AD22" s="67"/>
    </row>
    <row r="23" spans="1:228" s="25" customFormat="1" ht="44.25" customHeight="1" x14ac:dyDescent="0.25">
      <c r="A23" s="65" t="s">
        <v>434</v>
      </c>
      <c r="B23" s="65" t="s">
        <v>14</v>
      </c>
      <c r="C23" s="80" t="s">
        <v>1536</v>
      </c>
      <c r="D23" s="128" t="s">
        <v>1537</v>
      </c>
      <c r="E23" s="71" t="s">
        <v>38</v>
      </c>
      <c r="F23" s="67" t="s">
        <v>59</v>
      </c>
      <c r="G23" s="68">
        <v>215244585</v>
      </c>
      <c r="H23" s="128" t="s">
        <v>1538</v>
      </c>
      <c r="I23" s="67" t="s">
        <v>242</v>
      </c>
      <c r="J23" s="132" t="s">
        <v>1539</v>
      </c>
      <c r="K23" s="132" t="s">
        <v>1540</v>
      </c>
      <c r="L23" s="68" t="s">
        <v>1541</v>
      </c>
      <c r="M23" s="68" t="s">
        <v>58</v>
      </c>
      <c r="N23" s="67" t="s">
        <v>314</v>
      </c>
      <c r="O23" s="68" t="s">
        <v>1542</v>
      </c>
      <c r="P23" s="67" t="s">
        <v>1543</v>
      </c>
      <c r="Q23" s="67" t="s">
        <v>55</v>
      </c>
      <c r="R23" s="68" t="s">
        <v>1544</v>
      </c>
      <c r="S23" s="67" t="s">
        <v>1545</v>
      </c>
      <c r="T23" s="67" t="s">
        <v>45</v>
      </c>
      <c r="U23" s="68" t="s">
        <v>1546</v>
      </c>
      <c r="V23" s="67" t="s">
        <v>1547</v>
      </c>
      <c r="W23" s="67" t="s">
        <v>158</v>
      </c>
      <c r="X23" s="132" t="s">
        <v>245</v>
      </c>
      <c r="Y23" s="68" t="s">
        <v>233</v>
      </c>
      <c r="Z23" s="68" t="str">
        <f t="shared" si="0"/>
        <v xml:space="preserve">Nguyễn Thị Bích </v>
      </c>
      <c r="AA23" s="78" t="s">
        <v>274</v>
      </c>
      <c r="AB23" s="67"/>
      <c r="AC23" s="67"/>
      <c r="AD23" s="67"/>
    </row>
    <row r="24" spans="1:228" s="25" customFormat="1" ht="44.25" customHeight="1" x14ac:dyDescent="0.25">
      <c r="A24" s="65" t="s">
        <v>435</v>
      </c>
      <c r="B24" s="65" t="s">
        <v>15</v>
      </c>
      <c r="C24" s="78" t="s">
        <v>1548</v>
      </c>
      <c r="D24" s="132" t="s">
        <v>1549</v>
      </c>
      <c r="E24" s="122" t="s">
        <v>43</v>
      </c>
      <c r="F24" s="67" t="s">
        <v>1550</v>
      </c>
      <c r="G24" s="68" t="s">
        <v>1551</v>
      </c>
      <c r="H24" s="128" t="s">
        <v>1552</v>
      </c>
      <c r="I24" s="67" t="s">
        <v>269</v>
      </c>
      <c r="J24" s="132" t="s">
        <v>1553</v>
      </c>
      <c r="K24" s="132" t="s">
        <v>1553</v>
      </c>
      <c r="L24" s="68" t="s">
        <v>1554</v>
      </c>
      <c r="M24" s="68" t="s">
        <v>125</v>
      </c>
      <c r="N24" s="67" t="s">
        <v>203</v>
      </c>
      <c r="O24" s="68" t="s">
        <v>548</v>
      </c>
      <c r="P24" s="67" t="s">
        <v>526</v>
      </c>
      <c r="Q24" s="67" t="s">
        <v>60</v>
      </c>
      <c r="R24" s="68" t="s">
        <v>1555</v>
      </c>
      <c r="S24" s="67" t="s">
        <v>1556</v>
      </c>
      <c r="T24" s="67" t="s">
        <v>45</v>
      </c>
      <c r="U24" s="68" t="s">
        <v>1557</v>
      </c>
      <c r="V24" s="67" t="s">
        <v>1558</v>
      </c>
      <c r="W24" s="67" t="s">
        <v>232</v>
      </c>
      <c r="X24" s="132" t="s">
        <v>272</v>
      </c>
      <c r="Y24" s="68" t="s">
        <v>1559</v>
      </c>
      <c r="Z24" s="68" t="str">
        <f t="shared" si="0"/>
        <v xml:space="preserve">Nguyễn Quy </v>
      </c>
      <c r="AA24" s="78" t="s">
        <v>1126</v>
      </c>
      <c r="AB24" s="67"/>
      <c r="AC24" s="67"/>
      <c r="AD24" s="67"/>
    </row>
    <row r="25" spans="1:228" s="69" customFormat="1" ht="44.25" customHeight="1" x14ac:dyDescent="0.25">
      <c r="A25" s="65" t="s">
        <v>436</v>
      </c>
      <c r="B25" s="65" t="s">
        <v>84</v>
      </c>
      <c r="C25" s="80" t="s">
        <v>182</v>
      </c>
      <c r="D25" s="128" t="s">
        <v>316</v>
      </c>
      <c r="E25" s="71" t="s">
        <v>38</v>
      </c>
      <c r="F25" s="67" t="s">
        <v>39</v>
      </c>
      <c r="G25" s="68" t="s">
        <v>317</v>
      </c>
      <c r="H25" s="128" t="s">
        <v>318</v>
      </c>
      <c r="I25" s="67" t="s">
        <v>39</v>
      </c>
      <c r="J25" s="132" t="s">
        <v>319</v>
      </c>
      <c r="K25" s="132" t="s">
        <v>319</v>
      </c>
      <c r="L25" s="68" t="s">
        <v>320</v>
      </c>
      <c r="M25" s="68" t="s">
        <v>125</v>
      </c>
      <c r="N25" s="67" t="s">
        <v>314</v>
      </c>
      <c r="O25" s="68" t="s">
        <v>562</v>
      </c>
      <c r="P25" s="67" t="s">
        <v>563</v>
      </c>
      <c r="Q25" s="67"/>
      <c r="R25" s="67"/>
      <c r="S25" s="67"/>
      <c r="T25" s="67"/>
      <c r="U25" s="67"/>
      <c r="V25" s="67"/>
      <c r="W25" s="67" t="s">
        <v>232</v>
      </c>
      <c r="X25" s="132" t="s">
        <v>245</v>
      </c>
      <c r="Y25" s="68" t="s">
        <v>273</v>
      </c>
      <c r="Z25" s="68" t="str">
        <f t="shared" si="0"/>
        <v xml:space="preserve">Hà Việt </v>
      </c>
      <c r="AA25" s="78" t="s">
        <v>315</v>
      </c>
      <c r="AB25" s="67"/>
      <c r="AC25" s="67"/>
      <c r="AD25" s="67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  <c r="HI25" s="25"/>
      <c r="HJ25" s="25"/>
      <c r="HK25" s="25"/>
      <c r="HL25" s="25"/>
      <c r="HM25" s="25"/>
      <c r="HN25" s="25"/>
      <c r="HO25" s="25"/>
      <c r="HP25" s="25"/>
      <c r="HQ25" s="25"/>
      <c r="HR25" s="25"/>
      <c r="HS25" s="25"/>
      <c r="HT25" s="25"/>
    </row>
    <row r="26" spans="1:228" s="25" customFormat="1" ht="44.25" customHeight="1" x14ac:dyDescent="0.25">
      <c r="A26" s="65" t="s">
        <v>154</v>
      </c>
      <c r="B26" s="65" t="s">
        <v>87</v>
      </c>
      <c r="C26" s="80" t="s">
        <v>173</v>
      </c>
      <c r="D26" s="128" t="s">
        <v>200</v>
      </c>
      <c r="E26" s="71" t="s">
        <v>38</v>
      </c>
      <c r="F26" s="67" t="s">
        <v>39</v>
      </c>
      <c r="G26" s="68" t="s">
        <v>268</v>
      </c>
      <c r="H26" s="132" t="s">
        <v>451</v>
      </c>
      <c r="I26" s="67" t="s">
        <v>269</v>
      </c>
      <c r="J26" s="132" t="s">
        <v>270</v>
      </c>
      <c r="K26" s="132" t="s">
        <v>270</v>
      </c>
      <c r="L26" s="68" t="s">
        <v>271</v>
      </c>
      <c r="M26" s="68" t="s">
        <v>125</v>
      </c>
      <c r="N26" s="67" t="s">
        <v>40</v>
      </c>
      <c r="O26" s="68" t="s">
        <v>564</v>
      </c>
      <c r="P26" s="67" t="s">
        <v>550</v>
      </c>
      <c r="Q26" s="67" t="s">
        <v>60</v>
      </c>
      <c r="R26" s="68" t="s">
        <v>565</v>
      </c>
      <c r="S26" s="67" t="s">
        <v>550</v>
      </c>
      <c r="T26" s="67" t="s">
        <v>55</v>
      </c>
      <c r="U26" s="68" t="s">
        <v>566</v>
      </c>
      <c r="V26" s="67" t="s">
        <v>541</v>
      </c>
      <c r="W26" s="67" t="s">
        <v>158</v>
      </c>
      <c r="X26" s="132" t="s">
        <v>272</v>
      </c>
      <c r="Y26" s="68" t="s">
        <v>401</v>
      </c>
      <c r="Z26" s="68" t="str">
        <f t="shared" si="0"/>
        <v xml:space="preserve">Trần Nhi Diễm </v>
      </c>
      <c r="AA26" s="78" t="s">
        <v>267</v>
      </c>
      <c r="AB26" s="67"/>
      <c r="AC26" s="67"/>
      <c r="AD26" s="67"/>
    </row>
    <row r="27" spans="1:228" s="25" customFormat="1" ht="44.25" customHeight="1" x14ac:dyDescent="0.25">
      <c r="A27" s="65" t="s">
        <v>437</v>
      </c>
      <c r="B27" s="65" t="s">
        <v>89</v>
      </c>
      <c r="C27" s="80" t="s">
        <v>181</v>
      </c>
      <c r="D27" s="128" t="s">
        <v>56</v>
      </c>
      <c r="E27" s="122" t="s">
        <v>43</v>
      </c>
      <c r="F27" s="67" t="s">
        <v>57</v>
      </c>
      <c r="G27" s="68">
        <v>301231242</v>
      </c>
      <c r="H27" s="128" t="s">
        <v>310</v>
      </c>
      <c r="I27" s="67" t="s">
        <v>311</v>
      </c>
      <c r="J27" s="132" t="s">
        <v>312</v>
      </c>
      <c r="K27" s="132" t="s">
        <v>312</v>
      </c>
      <c r="L27" s="68" t="s">
        <v>313</v>
      </c>
      <c r="M27" s="68" t="s">
        <v>58</v>
      </c>
      <c r="N27" s="67" t="s">
        <v>314</v>
      </c>
      <c r="O27" s="68" t="s">
        <v>567</v>
      </c>
      <c r="P27" s="67" t="s">
        <v>568</v>
      </c>
      <c r="Q27" s="67" t="s">
        <v>55</v>
      </c>
      <c r="R27" s="68" t="s">
        <v>569</v>
      </c>
      <c r="S27" s="67" t="s">
        <v>541</v>
      </c>
      <c r="T27" s="67" t="s">
        <v>55</v>
      </c>
      <c r="U27" s="68" t="s">
        <v>570</v>
      </c>
      <c r="V27" s="67" t="s">
        <v>541</v>
      </c>
      <c r="W27" s="67" t="s">
        <v>158</v>
      </c>
      <c r="X27" s="132" t="s">
        <v>245</v>
      </c>
      <c r="Y27" s="68" t="s">
        <v>402</v>
      </c>
      <c r="Z27" s="68" t="str">
        <f t="shared" si="0"/>
        <v xml:space="preserve">Hồ Khắc </v>
      </c>
      <c r="AA27" s="78" t="s">
        <v>309</v>
      </c>
      <c r="AB27" s="67"/>
      <c r="AC27" s="67"/>
      <c r="AD27" s="67"/>
    </row>
    <row r="28" spans="1:228" s="25" customFormat="1" ht="44.25" customHeight="1" x14ac:dyDescent="0.25">
      <c r="A28" s="65" t="s">
        <v>155</v>
      </c>
      <c r="B28" s="65" t="s">
        <v>95</v>
      </c>
      <c r="C28" s="78" t="s">
        <v>174</v>
      </c>
      <c r="D28" s="132" t="s">
        <v>201</v>
      </c>
      <c r="E28" s="71" t="s">
        <v>38</v>
      </c>
      <c r="F28" s="67"/>
      <c r="G28" s="68"/>
      <c r="H28" s="128"/>
      <c r="I28" s="67"/>
      <c r="J28" s="67"/>
      <c r="K28" s="67"/>
      <c r="L28" s="68"/>
      <c r="M28" s="68" t="s">
        <v>125</v>
      </c>
      <c r="N28" s="67" t="s">
        <v>196</v>
      </c>
      <c r="O28" s="68" t="s">
        <v>571</v>
      </c>
      <c r="P28" s="67" t="s">
        <v>514</v>
      </c>
      <c r="Q28" s="67"/>
      <c r="R28" s="67"/>
      <c r="S28" s="67"/>
      <c r="T28" s="67" t="s">
        <v>55</v>
      </c>
      <c r="U28" s="68" t="s">
        <v>572</v>
      </c>
      <c r="V28" s="67" t="s">
        <v>514</v>
      </c>
      <c r="W28" s="67" t="s">
        <v>158</v>
      </c>
      <c r="X28" s="68"/>
      <c r="Y28" s="68"/>
      <c r="Z28" s="68" t="str">
        <f t="shared" si="0"/>
        <v xml:space="preserve">Huỳnh Thị Phương </v>
      </c>
      <c r="AA28" s="78" t="s">
        <v>500</v>
      </c>
      <c r="AB28" s="67"/>
      <c r="AC28" s="67"/>
      <c r="AD28" s="67"/>
    </row>
    <row r="29" spans="1:228" s="25" customFormat="1" ht="44.25" customHeight="1" x14ac:dyDescent="0.25">
      <c r="A29" s="65" t="s">
        <v>156</v>
      </c>
      <c r="B29" s="65" t="s">
        <v>100</v>
      </c>
      <c r="C29" s="78" t="s">
        <v>193</v>
      </c>
      <c r="D29" s="128" t="s">
        <v>336</v>
      </c>
      <c r="E29" s="122" t="s">
        <v>43</v>
      </c>
      <c r="F29" s="67" t="s">
        <v>80</v>
      </c>
      <c r="G29" s="68" t="s">
        <v>81</v>
      </c>
      <c r="H29" s="128" t="s">
        <v>82</v>
      </c>
      <c r="I29" s="67" t="s">
        <v>277</v>
      </c>
      <c r="J29" s="132" t="s">
        <v>337</v>
      </c>
      <c r="K29" s="132" t="s">
        <v>337</v>
      </c>
      <c r="L29" s="68" t="s">
        <v>338</v>
      </c>
      <c r="M29" s="68" t="s">
        <v>125</v>
      </c>
      <c r="N29" s="67" t="s">
        <v>203</v>
      </c>
      <c r="O29" s="68" t="s">
        <v>525</v>
      </c>
      <c r="P29" s="67" t="s">
        <v>514</v>
      </c>
      <c r="Q29" s="67" t="s">
        <v>55</v>
      </c>
      <c r="R29" s="68" t="s">
        <v>574</v>
      </c>
      <c r="S29" s="67" t="s">
        <v>511</v>
      </c>
      <c r="T29" s="67" t="s">
        <v>55</v>
      </c>
      <c r="U29" s="68" t="s">
        <v>575</v>
      </c>
      <c r="V29" s="67" t="s">
        <v>576</v>
      </c>
      <c r="W29" s="67" t="s">
        <v>158</v>
      </c>
      <c r="X29" s="132" t="s">
        <v>272</v>
      </c>
      <c r="Y29" s="68" t="s">
        <v>404</v>
      </c>
      <c r="Z29" s="68" t="str">
        <f t="shared" si="0"/>
        <v xml:space="preserve">Võ Ngọc </v>
      </c>
      <c r="AA29" s="78" t="s">
        <v>335</v>
      </c>
      <c r="AB29" s="67"/>
      <c r="AC29" s="67"/>
      <c r="AD29" s="67"/>
    </row>
    <row r="30" spans="1:228" s="25" customFormat="1" ht="81.75" customHeight="1" x14ac:dyDescent="0.25">
      <c r="A30" s="65" t="s">
        <v>438</v>
      </c>
      <c r="B30" s="65" t="s">
        <v>105</v>
      </c>
      <c r="C30" s="78" t="s">
        <v>188</v>
      </c>
      <c r="D30" s="68" t="s">
        <v>159</v>
      </c>
      <c r="E30" s="71" t="s">
        <v>38</v>
      </c>
      <c r="F30" s="67"/>
      <c r="G30" s="68" t="s">
        <v>6</v>
      </c>
      <c r="H30" s="132"/>
      <c r="I30" s="67"/>
      <c r="J30" s="67"/>
      <c r="K30" s="67"/>
      <c r="L30" s="68" t="s">
        <v>160</v>
      </c>
      <c r="M30" s="68" t="s">
        <v>125</v>
      </c>
      <c r="N30" s="67" t="s">
        <v>161</v>
      </c>
      <c r="O30" s="68" t="s">
        <v>577</v>
      </c>
      <c r="P30" s="67" t="s">
        <v>578</v>
      </c>
      <c r="Q30" s="67" t="s">
        <v>687</v>
      </c>
      <c r="R30" s="68" t="s">
        <v>579</v>
      </c>
      <c r="S30" s="67" t="s">
        <v>580</v>
      </c>
      <c r="T30" s="67" t="s">
        <v>198</v>
      </c>
      <c r="U30" s="68" t="s">
        <v>581</v>
      </c>
      <c r="V30" s="67" t="s">
        <v>510</v>
      </c>
      <c r="W30" s="67" t="s">
        <v>158</v>
      </c>
      <c r="X30" s="68"/>
      <c r="Y30" s="68"/>
      <c r="Z30" s="68" t="str">
        <f t="shared" si="0"/>
        <v xml:space="preserve">Võ Thị </v>
      </c>
      <c r="AA30" s="78" t="s">
        <v>495</v>
      </c>
      <c r="AB30" s="67"/>
      <c r="AC30" s="67"/>
      <c r="AD30" s="67"/>
    </row>
    <row r="31" spans="1:228" s="25" customFormat="1" ht="81.75" customHeight="1" x14ac:dyDescent="0.25">
      <c r="A31" s="65" t="s">
        <v>439</v>
      </c>
      <c r="B31" s="65" t="s">
        <v>107</v>
      </c>
      <c r="C31" s="78" t="s">
        <v>415</v>
      </c>
      <c r="D31" s="128" t="s">
        <v>377</v>
      </c>
      <c r="E31" s="122" t="s">
        <v>43</v>
      </c>
      <c r="F31" s="67" t="s">
        <v>307</v>
      </c>
      <c r="G31" s="68">
        <v>251084722</v>
      </c>
      <c r="H31" s="128" t="s">
        <v>378</v>
      </c>
      <c r="I31" s="67" t="s">
        <v>308</v>
      </c>
      <c r="J31" s="132" t="s">
        <v>379</v>
      </c>
      <c r="K31" s="132" t="s">
        <v>380</v>
      </c>
      <c r="L31" s="68" t="s">
        <v>381</v>
      </c>
      <c r="M31" s="68" t="s">
        <v>125</v>
      </c>
      <c r="N31" s="67" t="s">
        <v>88</v>
      </c>
      <c r="O31" s="68" t="s">
        <v>582</v>
      </c>
      <c r="P31" s="67" t="s">
        <v>514</v>
      </c>
      <c r="Q31" s="67" t="s">
        <v>491</v>
      </c>
      <c r="R31" s="68" t="s">
        <v>583</v>
      </c>
      <c r="S31" s="67" t="s">
        <v>514</v>
      </c>
      <c r="T31" s="67" t="s">
        <v>55</v>
      </c>
      <c r="U31" s="68" t="s">
        <v>584</v>
      </c>
      <c r="V31" s="67" t="s">
        <v>541</v>
      </c>
      <c r="W31" s="67" t="s">
        <v>158</v>
      </c>
      <c r="X31" s="132" t="s">
        <v>471</v>
      </c>
      <c r="Y31" s="68" t="s">
        <v>382</v>
      </c>
      <c r="Z31" s="68" t="str">
        <f t="shared" si="0"/>
        <v xml:space="preserve">K' </v>
      </c>
      <c r="AA31" s="78" t="s">
        <v>505</v>
      </c>
      <c r="AB31" s="67"/>
      <c r="AC31" s="67"/>
      <c r="AD31" s="67"/>
    </row>
    <row r="32" spans="1:228" s="25" customFormat="1" ht="79.5" customHeight="1" x14ac:dyDescent="0.25">
      <c r="A32" s="65" t="s">
        <v>1560</v>
      </c>
      <c r="B32" s="65" t="s">
        <v>110</v>
      </c>
      <c r="C32" s="78" t="s">
        <v>213</v>
      </c>
      <c r="D32" s="132" t="s">
        <v>210</v>
      </c>
      <c r="E32" s="122" t="s">
        <v>43</v>
      </c>
      <c r="F32" s="67"/>
      <c r="G32" s="68"/>
      <c r="H32" s="128"/>
      <c r="I32" s="67"/>
      <c r="J32" s="67"/>
      <c r="K32" s="67"/>
      <c r="L32" s="68"/>
      <c r="M32" s="68" t="s">
        <v>58</v>
      </c>
      <c r="N32" s="68" t="s">
        <v>214</v>
      </c>
      <c r="O32" s="68" t="s">
        <v>585</v>
      </c>
      <c r="P32" s="68" t="s">
        <v>586</v>
      </c>
      <c r="Q32" s="67"/>
      <c r="R32" s="67"/>
      <c r="S32" s="67"/>
      <c r="T32" s="67" t="s">
        <v>45</v>
      </c>
      <c r="U32" s="68" t="s">
        <v>587</v>
      </c>
      <c r="V32" s="68" t="s">
        <v>586</v>
      </c>
      <c r="W32" s="67" t="s">
        <v>158</v>
      </c>
      <c r="X32" s="68"/>
      <c r="Y32" s="68"/>
      <c r="Z32" s="68" t="str">
        <f t="shared" si="0"/>
        <v xml:space="preserve">Bùi Văn </v>
      </c>
      <c r="AA32" s="78" t="s">
        <v>503</v>
      </c>
      <c r="AB32" s="67"/>
      <c r="AC32" s="67"/>
      <c r="AD32" s="67"/>
    </row>
    <row r="33" spans="1:30" s="25" customFormat="1" ht="53.25" customHeight="1" x14ac:dyDescent="0.25">
      <c r="A33" s="65" t="s">
        <v>447</v>
      </c>
      <c r="B33" s="65" t="s">
        <v>111</v>
      </c>
      <c r="C33" s="80" t="s">
        <v>168</v>
      </c>
      <c r="D33" s="132" t="s">
        <v>443</v>
      </c>
      <c r="E33" s="71" t="s">
        <v>38</v>
      </c>
      <c r="F33" s="67" t="s">
        <v>59</v>
      </c>
      <c r="G33" s="68">
        <v>215219863</v>
      </c>
      <c r="H33" s="128" t="s">
        <v>260</v>
      </c>
      <c r="I33" s="67" t="s">
        <v>242</v>
      </c>
      <c r="J33" s="132" t="s">
        <v>261</v>
      </c>
      <c r="K33" s="132" t="s">
        <v>463</v>
      </c>
      <c r="L33" s="68" t="s">
        <v>262</v>
      </c>
      <c r="M33" s="68" t="s">
        <v>125</v>
      </c>
      <c r="N33" s="67" t="s">
        <v>588</v>
      </c>
      <c r="O33" s="68" t="s">
        <v>589</v>
      </c>
      <c r="P33" s="67" t="s">
        <v>550</v>
      </c>
      <c r="Q33" s="67" t="s">
        <v>60</v>
      </c>
      <c r="R33" s="68" t="s">
        <v>591</v>
      </c>
      <c r="S33" s="67" t="s">
        <v>550</v>
      </c>
      <c r="T33" s="67" t="s">
        <v>55</v>
      </c>
      <c r="U33" s="68" t="s">
        <v>590</v>
      </c>
      <c r="V33" s="67" t="s">
        <v>550</v>
      </c>
      <c r="W33" s="67" t="s">
        <v>158</v>
      </c>
      <c r="X33" s="132" t="s">
        <v>245</v>
      </c>
      <c r="Y33" s="68" t="s">
        <v>399</v>
      </c>
      <c r="Z33" s="68" t="str">
        <f t="shared" si="0"/>
        <v xml:space="preserve">Lê Thị </v>
      </c>
      <c r="AA33" s="78" t="s">
        <v>259</v>
      </c>
      <c r="AB33" s="67" t="s">
        <v>61</v>
      </c>
      <c r="AC33" s="68" t="s">
        <v>592</v>
      </c>
      <c r="AD33" s="68" t="s">
        <v>593</v>
      </c>
    </row>
    <row r="34" spans="1:30" s="25" customFormat="1" ht="53.25" customHeight="1" x14ac:dyDescent="0.25">
      <c r="A34" s="65" t="s">
        <v>472</v>
      </c>
      <c r="B34" s="65" t="s">
        <v>118</v>
      </c>
      <c r="C34" s="78" t="s">
        <v>422</v>
      </c>
      <c r="D34" s="128">
        <v>33182</v>
      </c>
      <c r="E34" s="71" t="s">
        <v>38</v>
      </c>
      <c r="F34" s="67" t="s">
        <v>39</v>
      </c>
      <c r="G34" s="68" t="s">
        <v>384</v>
      </c>
      <c r="H34" s="128" t="s">
        <v>385</v>
      </c>
      <c r="I34" s="67" t="s">
        <v>277</v>
      </c>
      <c r="J34" s="132" t="s">
        <v>386</v>
      </c>
      <c r="K34" s="132" t="s">
        <v>386</v>
      </c>
      <c r="L34" s="68" t="s">
        <v>416</v>
      </c>
      <c r="M34" s="68" t="s">
        <v>125</v>
      </c>
      <c r="N34" s="68" t="s">
        <v>387</v>
      </c>
      <c r="O34" s="68" t="s">
        <v>594</v>
      </c>
      <c r="P34" s="68" t="s">
        <v>595</v>
      </c>
      <c r="Q34" s="67" t="s">
        <v>60</v>
      </c>
      <c r="R34" s="68" t="s">
        <v>596</v>
      </c>
      <c r="S34" s="68" t="s">
        <v>595</v>
      </c>
      <c r="T34" s="67" t="s">
        <v>55</v>
      </c>
      <c r="U34" s="68" t="s">
        <v>597</v>
      </c>
      <c r="V34" s="68" t="s">
        <v>595</v>
      </c>
      <c r="W34" s="67"/>
      <c r="X34" s="132" t="s">
        <v>471</v>
      </c>
      <c r="Y34" s="68" t="s">
        <v>280</v>
      </c>
      <c r="Z34" s="68" t="str">
        <f t="shared" si="0"/>
        <v xml:space="preserve">Trần Thị Bảo </v>
      </c>
      <c r="AA34" s="78" t="s">
        <v>383</v>
      </c>
      <c r="AB34" s="67"/>
      <c r="AC34" s="67"/>
      <c r="AD34" s="67"/>
    </row>
    <row r="35" spans="1:30" s="25" customFormat="1" ht="53.25" customHeight="1" x14ac:dyDescent="0.25">
      <c r="A35" s="65" t="s">
        <v>473</v>
      </c>
      <c r="B35" s="65" t="s">
        <v>120</v>
      </c>
      <c r="C35" s="78" t="s">
        <v>185</v>
      </c>
      <c r="D35" s="132" t="s">
        <v>112</v>
      </c>
      <c r="E35" s="71" t="s">
        <v>38</v>
      </c>
      <c r="F35" s="67" t="s">
        <v>73</v>
      </c>
      <c r="G35" s="68" t="s">
        <v>113</v>
      </c>
      <c r="H35" s="132" t="s">
        <v>114</v>
      </c>
      <c r="I35" s="67" t="s">
        <v>39</v>
      </c>
      <c r="J35" s="128" t="s">
        <v>115</v>
      </c>
      <c r="K35" s="128" t="s">
        <v>115</v>
      </c>
      <c r="L35" s="68" t="s">
        <v>116</v>
      </c>
      <c r="M35" s="68" t="s">
        <v>58</v>
      </c>
      <c r="N35" s="67" t="s">
        <v>117</v>
      </c>
      <c r="O35" s="68" t="s">
        <v>598</v>
      </c>
      <c r="P35" s="67" t="s">
        <v>514</v>
      </c>
      <c r="Q35" s="67"/>
      <c r="R35" s="67"/>
      <c r="S35" s="67"/>
      <c r="T35" s="67"/>
      <c r="U35" s="67"/>
      <c r="V35" s="67"/>
      <c r="W35" s="67" t="s">
        <v>158</v>
      </c>
      <c r="X35" s="68" t="s">
        <v>41</v>
      </c>
      <c r="Y35" s="68" t="s">
        <v>42</v>
      </c>
      <c r="Z35" s="68" t="str">
        <f t="shared" si="0"/>
        <v xml:space="preserve">Trần Huỳnh Tuyết </v>
      </c>
      <c r="AA35" s="78" t="s">
        <v>494</v>
      </c>
      <c r="AB35" s="67"/>
      <c r="AC35" s="67"/>
      <c r="AD35" s="67"/>
    </row>
    <row r="36" spans="1:30" s="25" customFormat="1" ht="75.75" customHeight="1" x14ac:dyDescent="0.25">
      <c r="A36" s="65" t="s">
        <v>474</v>
      </c>
      <c r="B36" s="65" t="s">
        <v>121</v>
      </c>
      <c r="C36" s="80" t="s">
        <v>218</v>
      </c>
      <c r="D36" s="128" t="s">
        <v>287</v>
      </c>
      <c r="E36" s="71" t="s">
        <v>38</v>
      </c>
      <c r="F36" s="67" t="s">
        <v>288</v>
      </c>
      <c r="G36" s="68" t="s">
        <v>448</v>
      </c>
      <c r="H36" s="132" t="s">
        <v>452</v>
      </c>
      <c r="I36" s="67" t="s">
        <v>289</v>
      </c>
      <c r="J36" s="132" t="s">
        <v>290</v>
      </c>
      <c r="K36" s="132" t="s">
        <v>467</v>
      </c>
      <c r="L36" s="68" t="s">
        <v>291</v>
      </c>
      <c r="M36" s="68" t="s">
        <v>125</v>
      </c>
      <c r="N36" s="67" t="s">
        <v>600</v>
      </c>
      <c r="O36" s="68" t="s">
        <v>525</v>
      </c>
      <c r="P36" s="67" t="s">
        <v>514</v>
      </c>
      <c r="Q36" s="67" t="s">
        <v>491</v>
      </c>
      <c r="R36" s="68" t="s">
        <v>601</v>
      </c>
      <c r="S36" s="67" t="s">
        <v>516</v>
      </c>
      <c r="T36" s="67"/>
      <c r="U36" s="67"/>
      <c r="V36" s="67"/>
      <c r="W36" s="67" t="s">
        <v>158</v>
      </c>
      <c r="X36" s="132" t="s">
        <v>272</v>
      </c>
      <c r="Y36" s="68" t="s">
        <v>273</v>
      </c>
      <c r="Z36" s="68" t="str">
        <f t="shared" si="0"/>
        <v xml:space="preserve">Lê Thị Yến </v>
      </c>
      <c r="AA36" s="78" t="s">
        <v>286</v>
      </c>
      <c r="AB36" s="67"/>
      <c r="AC36" s="67"/>
      <c r="AD36" s="67"/>
    </row>
    <row r="37" spans="1:30" s="25" customFormat="1" ht="44.25" customHeight="1" x14ac:dyDescent="0.25">
      <c r="A37" s="65" t="s">
        <v>475</v>
      </c>
      <c r="B37" s="65" t="s">
        <v>124</v>
      </c>
      <c r="C37" s="78" t="s">
        <v>1561</v>
      </c>
      <c r="D37" s="132" t="s">
        <v>1562</v>
      </c>
      <c r="E37" s="122" t="s">
        <v>43</v>
      </c>
      <c r="F37" s="67" t="s">
        <v>891</v>
      </c>
      <c r="G37" s="68" t="s">
        <v>1563</v>
      </c>
      <c r="H37" s="128"/>
      <c r="I37" s="67"/>
      <c r="J37" s="67"/>
      <c r="K37" s="67" t="s">
        <v>1564</v>
      </c>
      <c r="L37" s="68" t="s">
        <v>1565</v>
      </c>
      <c r="M37" s="68" t="s">
        <v>58</v>
      </c>
      <c r="N37" s="67" t="s">
        <v>1566</v>
      </c>
      <c r="O37" s="68" t="s">
        <v>542</v>
      </c>
      <c r="P37" s="67" t="s">
        <v>586</v>
      </c>
      <c r="Q37" s="67" t="s">
        <v>60</v>
      </c>
      <c r="R37" s="68" t="s">
        <v>1567</v>
      </c>
      <c r="S37" s="67" t="s">
        <v>526</v>
      </c>
      <c r="T37" s="67" t="s">
        <v>45</v>
      </c>
      <c r="U37" s="68" t="s">
        <v>1568</v>
      </c>
      <c r="V37" s="67" t="s">
        <v>586</v>
      </c>
      <c r="W37" s="67" t="s">
        <v>712</v>
      </c>
      <c r="X37" s="68" t="s">
        <v>41</v>
      </c>
      <c r="Y37" s="68" t="s">
        <v>1569</v>
      </c>
      <c r="Z37" s="68" t="str">
        <f t="shared" si="0"/>
        <v xml:space="preserve">Nguyễn Tấn </v>
      </c>
      <c r="AA37" s="78" t="s">
        <v>1570</v>
      </c>
      <c r="AB37" s="67"/>
      <c r="AC37" s="67"/>
      <c r="AD37" s="67"/>
    </row>
    <row r="38" spans="1:30" s="69" customFormat="1" ht="44.25" customHeight="1" x14ac:dyDescent="0.25">
      <c r="A38" s="65" t="s">
        <v>476</v>
      </c>
      <c r="B38" s="65" t="s">
        <v>126</v>
      </c>
      <c r="C38" s="78" t="s">
        <v>184</v>
      </c>
      <c r="D38" s="132">
        <v>34135</v>
      </c>
      <c r="E38" s="122" t="s">
        <v>43</v>
      </c>
      <c r="F38" s="67" t="s">
        <v>52</v>
      </c>
      <c r="G38" s="68" t="s">
        <v>164</v>
      </c>
      <c r="H38" s="128">
        <v>39684</v>
      </c>
      <c r="I38" s="67" t="s">
        <v>57</v>
      </c>
      <c r="J38" s="67" t="s">
        <v>101</v>
      </c>
      <c r="K38" s="67" t="s">
        <v>101</v>
      </c>
      <c r="L38" s="68" t="s">
        <v>102</v>
      </c>
      <c r="M38" s="68" t="s">
        <v>58</v>
      </c>
      <c r="N38" s="67" t="s">
        <v>94</v>
      </c>
      <c r="O38" s="68" t="s">
        <v>678</v>
      </c>
      <c r="P38" s="67" t="s">
        <v>679</v>
      </c>
      <c r="Q38" s="67" t="s">
        <v>60</v>
      </c>
      <c r="R38" s="68" t="s">
        <v>680</v>
      </c>
      <c r="S38" s="67" t="s">
        <v>526</v>
      </c>
      <c r="T38" s="67" t="s">
        <v>55</v>
      </c>
      <c r="U38" s="68" t="s">
        <v>681</v>
      </c>
      <c r="V38" s="67" t="s">
        <v>526</v>
      </c>
      <c r="W38" s="67" t="s">
        <v>232</v>
      </c>
      <c r="X38" s="68" t="s">
        <v>103</v>
      </c>
      <c r="Y38" s="68" t="s">
        <v>104</v>
      </c>
      <c r="Z38" s="68" t="str">
        <f t="shared" si="0"/>
        <v xml:space="preserve">Bùi Đức </v>
      </c>
      <c r="AA38" s="78" t="s">
        <v>504</v>
      </c>
      <c r="AB38" s="67"/>
      <c r="AC38" s="67"/>
      <c r="AD38" s="67"/>
    </row>
    <row r="39" spans="1:30" s="25" customFormat="1" ht="44.25" customHeight="1" x14ac:dyDescent="0.25">
      <c r="A39" s="65" t="s">
        <v>477</v>
      </c>
      <c r="B39" s="65" t="s">
        <v>127</v>
      </c>
      <c r="C39" s="78" t="s">
        <v>191</v>
      </c>
      <c r="D39" s="132" t="s">
        <v>65</v>
      </c>
      <c r="E39" s="122" t="s">
        <v>43</v>
      </c>
      <c r="F39" s="67" t="s">
        <v>66</v>
      </c>
      <c r="G39" s="68" t="s">
        <v>67</v>
      </c>
      <c r="H39" s="128"/>
      <c r="I39" s="67"/>
      <c r="J39" s="67"/>
      <c r="K39" s="67" t="s">
        <v>68</v>
      </c>
      <c r="L39" s="68" t="s">
        <v>69</v>
      </c>
      <c r="M39" s="68" t="s">
        <v>125</v>
      </c>
      <c r="N39" s="67" t="s">
        <v>70</v>
      </c>
      <c r="O39" s="68" t="s">
        <v>602</v>
      </c>
      <c r="P39" s="67" t="s">
        <v>513</v>
      </c>
      <c r="Q39" s="67" t="s">
        <v>55</v>
      </c>
      <c r="R39" s="68" t="s">
        <v>603</v>
      </c>
      <c r="S39" s="67" t="s">
        <v>528</v>
      </c>
      <c r="T39" s="67" t="s">
        <v>55</v>
      </c>
      <c r="U39" s="68" t="s">
        <v>604</v>
      </c>
      <c r="V39" s="67" t="s">
        <v>605</v>
      </c>
      <c r="W39" s="67" t="s">
        <v>158</v>
      </c>
      <c r="X39" s="68" t="s">
        <v>41</v>
      </c>
      <c r="Y39" s="68" t="s">
        <v>71</v>
      </c>
      <c r="Z39" s="68" t="str">
        <f t="shared" si="0"/>
        <v xml:space="preserve">Đinh Văn </v>
      </c>
      <c r="AA39" s="78" t="s">
        <v>497</v>
      </c>
      <c r="AB39" s="67"/>
      <c r="AC39" s="67"/>
      <c r="AD39" s="67"/>
    </row>
    <row r="40" spans="1:30" s="25" customFormat="1" ht="44.25" customHeight="1" x14ac:dyDescent="0.25">
      <c r="A40" s="65" t="s">
        <v>478</v>
      </c>
      <c r="B40" s="65" t="s">
        <v>128</v>
      </c>
      <c r="C40" s="78" t="s">
        <v>216</v>
      </c>
      <c r="D40" s="128" t="s">
        <v>221</v>
      </c>
      <c r="E40" s="122" t="s">
        <v>43</v>
      </c>
      <c r="F40" s="67" t="s">
        <v>66</v>
      </c>
      <c r="G40" s="68" t="s">
        <v>460</v>
      </c>
      <c r="H40" s="128" t="s">
        <v>326</v>
      </c>
      <c r="I40" s="67" t="s">
        <v>327</v>
      </c>
      <c r="J40" s="132" t="s">
        <v>328</v>
      </c>
      <c r="K40" s="132" t="s">
        <v>466</v>
      </c>
      <c r="L40" s="68" t="s">
        <v>223</v>
      </c>
      <c r="M40" s="68" t="s">
        <v>125</v>
      </c>
      <c r="N40" s="67" t="s">
        <v>203</v>
      </c>
      <c r="O40" s="68" t="s">
        <v>606</v>
      </c>
      <c r="P40" s="67" t="s">
        <v>607</v>
      </c>
      <c r="Q40" s="67" t="s">
        <v>55</v>
      </c>
      <c r="R40" s="68" t="s">
        <v>608</v>
      </c>
      <c r="S40" s="67" t="s">
        <v>610</v>
      </c>
      <c r="T40" s="67" t="s">
        <v>119</v>
      </c>
      <c r="U40" s="68" t="s">
        <v>609</v>
      </c>
      <c r="V40" s="67" t="s">
        <v>610</v>
      </c>
      <c r="W40" s="67" t="s">
        <v>158</v>
      </c>
      <c r="X40" s="132" t="s">
        <v>297</v>
      </c>
      <c r="Y40" s="68" t="s">
        <v>329</v>
      </c>
      <c r="Z40" s="68" t="str">
        <f t="shared" si="0"/>
        <v xml:space="preserve">Nguyễn Tiến </v>
      </c>
      <c r="AA40" s="78" t="s">
        <v>325</v>
      </c>
      <c r="AB40" s="67"/>
      <c r="AC40" s="67"/>
      <c r="AD40" s="67"/>
    </row>
    <row r="41" spans="1:30" s="25" customFormat="1" ht="70.5" customHeight="1" x14ac:dyDescent="0.25">
      <c r="A41" s="65" t="s">
        <v>479</v>
      </c>
      <c r="B41" s="65" t="s">
        <v>129</v>
      </c>
      <c r="C41" s="78" t="s">
        <v>205</v>
      </c>
      <c r="D41" s="132" t="s">
        <v>178</v>
      </c>
      <c r="E41" s="122" t="s">
        <v>43</v>
      </c>
      <c r="F41" s="67" t="s">
        <v>54</v>
      </c>
      <c r="G41" s="68" t="s">
        <v>611</v>
      </c>
      <c r="H41" s="132" t="s">
        <v>612</v>
      </c>
      <c r="I41" s="67"/>
      <c r="J41" s="67" t="s">
        <v>613</v>
      </c>
      <c r="K41" s="67" t="s">
        <v>614</v>
      </c>
      <c r="L41" s="68" t="s">
        <v>615</v>
      </c>
      <c r="M41" s="68" t="s">
        <v>58</v>
      </c>
      <c r="N41" s="68" t="s">
        <v>206</v>
      </c>
      <c r="O41" s="68" t="s">
        <v>616</v>
      </c>
      <c r="P41" s="68" t="s">
        <v>586</v>
      </c>
      <c r="Q41" s="67"/>
      <c r="R41" s="67"/>
      <c r="S41" s="67"/>
      <c r="T41" s="67"/>
      <c r="U41" s="67"/>
      <c r="V41" s="67"/>
      <c r="W41" s="67" t="s">
        <v>158</v>
      </c>
      <c r="X41" s="68"/>
      <c r="Y41" s="68"/>
      <c r="Z41" s="68" t="str">
        <f t="shared" si="0"/>
        <v xml:space="preserve">Nguyễn Văn </v>
      </c>
      <c r="AA41" s="78" t="s">
        <v>502</v>
      </c>
      <c r="AB41" s="67"/>
      <c r="AC41" s="67"/>
      <c r="AD41" s="67"/>
    </row>
    <row r="42" spans="1:30" s="25" customFormat="1" ht="50.25" customHeight="1" x14ac:dyDescent="0.25">
      <c r="A42" s="65" t="s">
        <v>480</v>
      </c>
      <c r="B42" s="65" t="s">
        <v>130</v>
      </c>
      <c r="C42" s="78" t="s">
        <v>179</v>
      </c>
      <c r="D42" s="132" t="s">
        <v>46</v>
      </c>
      <c r="E42" s="71" t="s">
        <v>38</v>
      </c>
      <c r="F42" s="67" t="s">
        <v>47</v>
      </c>
      <c r="G42" s="68" t="s">
        <v>163</v>
      </c>
      <c r="H42" s="128">
        <v>40261</v>
      </c>
      <c r="I42" s="67" t="s">
        <v>47</v>
      </c>
      <c r="J42" s="128" t="s">
        <v>48</v>
      </c>
      <c r="K42" s="128" t="s">
        <v>49</v>
      </c>
      <c r="L42" s="68" t="s">
        <v>50</v>
      </c>
      <c r="M42" s="68" t="s">
        <v>125</v>
      </c>
      <c r="N42" s="67" t="s">
        <v>196</v>
      </c>
      <c r="O42" s="68" t="s">
        <v>622</v>
      </c>
      <c r="P42" s="67" t="s">
        <v>550</v>
      </c>
      <c r="Q42" s="67" t="s">
        <v>55</v>
      </c>
      <c r="R42" s="68" t="s">
        <v>623</v>
      </c>
      <c r="S42" s="67" t="s">
        <v>624</v>
      </c>
      <c r="T42" s="67" t="s">
        <v>55</v>
      </c>
      <c r="U42" s="68" t="s">
        <v>623</v>
      </c>
      <c r="V42" s="67" t="s">
        <v>624</v>
      </c>
      <c r="W42" s="67" t="s">
        <v>158</v>
      </c>
      <c r="X42" s="68" t="s">
        <v>41</v>
      </c>
      <c r="Y42" s="68" t="s">
        <v>51</v>
      </c>
      <c r="Z42" s="68" t="str">
        <f t="shared" si="0"/>
        <v xml:space="preserve">Nguyễn Thị Thanh </v>
      </c>
      <c r="AA42" s="78" t="s">
        <v>353</v>
      </c>
      <c r="AB42" s="67"/>
      <c r="AC42" s="67"/>
      <c r="AD42" s="67"/>
    </row>
    <row r="43" spans="1:30" s="25" customFormat="1" ht="47.25" customHeight="1" x14ac:dyDescent="0.25">
      <c r="A43" s="65" t="s">
        <v>481</v>
      </c>
      <c r="B43" s="65" t="s">
        <v>132</v>
      </c>
      <c r="C43" s="78" t="s">
        <v>215</v>
      </c>
      <c r="D43" s="132" t="s">
        <v>354</v>
      </c>
      <c r="E43" s="71" t="s">
        <v>38</v>
      </c>
      <c r="F43" s="67" t="s">
        <v>63</v>
      </c>
      <c r="G43" s="68">
        <v>183477366</v>
      </c>
      <c r="H43" s="132" t="s">
        <v>355</v>
      </c>
      <c r="I43" s="67" t="s">
        <v>277</v>
      </c>
      <c r="J43" s="67" t="s">
        <v>356</v>
      </c>
      <c r="K43" s="67" t="s">
        <v>356</v>
      </c>
      <c r="L43" s="68" t="s">
        <v>357</v>
      </c>
      <c r="M43" s="68" t="s">
        <v>125</v>
      </c>
      <c r="N43" s="67" t="s">
        <v>203</v>
      </c>
      <c r="O43" s="68" t="s">
        <v>617</v>
      </c>
      <c r="P43" s="67" t="s">
        <v>618</v>
      </c>
      <c r="Q43" s="67" t="s">
        <v>60</v>
      </c>
      <c r="R43" s="68" t="s">
        <v>619</v>
      </c>
      <c r="S43" s="67" t="s">
        <v>618</v>
      </c>
      <c r="T43" s="67" t="s">
        <v>55</v>
      </c>
      <c r="U43" s="68" t="s">
        <v>620</v>
      </c>
      <c r="V43" s="67" t="s">
        <v>621</v>
      </c>
      <c r="W43" s="67" t="s">
        <v>158</v>
      </c>
      <c r="X43" s="132" t="s">
        <v>272</v>
      </c>
      <c r="Y43" s="68" t="s">
        <v>469</v>
      </c>
      <c r="Z43" s="68" t="str">
        <f t="shared" si="0"/>
        <v xml:space="preserve">Đường Thị </v>
      </c>
      <c r="AA43" s="78" t="s">
        <v>353</v>
      </c>
      <c r="AB43" s="67"/>
      <c r="AC43" s="67"/>
      <c r="AD43" s="67"/>
    </row>
    <row r="44" spans="1:30" s="25" customFormat="1" ht="42.75" customHeight="1" x14ac:dyDescent="0.25">
      <c r="A44" s="65" t="s">
        <v>482</v>
      </c>
      <c r="B44" s="65" t="s">
        <v>133</v>
      </c>
      <c r="C44" s="78" t="s">
        <v>220</v>
      </c>
      <c r="D44" s="132" t="s">
        <v>293</v>
      </c>
      <c r="E44" s="71" t="s">
        <v>43</v>
      </c>
      <c r="F44" s="67" t="s">
        <v>229</v>
      </c>
      <c r="G44" s="68" t="s">
        <v>230</v>
      </c>
      <c r="H44" s="132" t="s">
        <v>450</v>
      </c>
      <c r="I44" s="67" t="s">
        <v>269</v>
      </c>
      <c r="J44" s="67" t="s">
        <v>294</v>
      </c>
      <c r="K44" s="67" t="s">
        <v>294</v>
      </c>
      <c r="L44" s="68" t="s">
        <v>295</v>
      </c>
      <c r="M44" s="68" t="s">
        <v>125</v>
      </c>
      <c r="N44" s="67" t="s">
        <v>109</v>
      </c>
      <c r="O44" s="68" t="s">
        <v>625</v>
      </c>
      <c r="P44" s="67" t="s">
        <v>626</v>
      </c>
      <c r="Q44" s="67" t="s">
        <v>60</v>
      </c>
      <c r="R44" s="68" t="s">
        <v>627</v>
      </c>
      <c r="S44" s="67" t="s">
        <v>512</v>
      </c>
      <c r="T44" s="67"/>
      <c r="U44" s="67"/>
      <c r="V44" s="67"/>
      <c r="W44" s="67" t="s">
        <v>296</v>
      </c>
      <c r="X44" s="132" t="s">
        <v>297</v>
      </c>
      <c r="Y44" s="132" t="s">
        <v>396</v>
      </c>
      <c r="Z44" s="68" t="str">
        <f t="shared" si="0"/>
        <v xml:space="preserve">Trần Quang </v>
      </c>
      <c r="AA44" s="78" t="s">
        <v>292</v>
      </c>
      <c r="AB44" s="67"/>
      <c r="AC44" s="67"/>
      <c r="AD44" s="67"/>
    </row>
    <row r="45" spans="1:30" s="25" customFormat="1" ht="75.75" customHeight="1" x14ac:dyDescent="0.25">
      <c r="A45" s="65" t="s">
        <v>483</v>
      </c>
      <c r="B45" s="65" t="s">
        <v>134</v>
      </c>
      <c r="C45" s="78" t="s">
        <v>419</v>
      </c>
      <c r="D45" s="128" t="s">
        <v>365</v>
      </c>
      <c r="E45" s="122" t="s">
        <v>43</v>
      </c>
      <c r="F45" s="67" t="s">
        <v>39</v>
      </c>
      <c r="G45" s="68" t="s">
        <v>366</v>
      </c>
      <c r="H45" s="132" t="s">
        <v>457</v>
      </c>
      <c r="I45" s="67" t="s">
        <v>277</v>
      </c>
      <c r="J45" s="132" t="s">
        <v>367</v>
      </c>
      <c r="K45" s="132" t="s">
        <v>367</v>
      </c>
      <c r="L45" s="68">
        <v>938939221</v>
      </c>
      <c r="M45" s="68" t="s">
        <v>125</v>
      </c>
      <c r="N45" s="67" t="s">
        <v>203</v>
      </c>
      <c r="O45" s="68" t="s">
        <v>525</v>
      </c>
      <c r="P45" s="67" t="s">
        <v>514</v>
      </c>
      <c r="Q45" s="67" t="s">
        <v>491</v>
      </c>
      <c r="R45" s="68" t="s">
        <v>628</v>
      </c>
      <c r="S45" s="67" t="s">
        <v>516</v>
      </c>
      <c r="T45" s="67" t="s">
        <v>55</v>
      </c>
      <c r="U45" s="68" t="s">
        <v>629</v>
      </c>
      <c r="V45" s="67" t="s">
        <v>630</v>
      </c>
      <c r="W45" s="67" t="s">
        <v>158</v>
      </c>
      <c r="X45" s="132" t="s">
        <v>470</v>
      </c>
      <c r="Y45" s="68" t="s">
        <v>414</v>
      </c>
      <c r="Z45" s="68" t="str">
        <f t="shared" si="0"/>
        <v xml:space="preserve">Nguyễn Mai Trường </v>
      </c>
      <c r="AA45" s="78" t="s">
        <v>364</v>
      </c>
      <c r="AB45" s="67"/>
      <c r="AC45" s="67"/>
      <c r="AD45" s="67"/>
    </row>
    <row r="46" spans="1:30" s="25" customFormat="1" ht="75.75" customHeight="1" x14ac:dyDescent="0.25">
      <c r="A46" s="65" t="s">
        <v>484</v>
      </c>
      <c r="B46" s="65" t="s">
        <v>135</v>
      </c>
      <c r="C46" s="78" t="s">
        <v>175</v>
      </c>
      <c r="D46" s="128" t="s">
        <v>202</v>
      </c>
      <c r="E46" s="71" t="s">
        <v>38</v>
      </c>
      <c r="F46" s="67" t="s">
        <v>255</v>
      </c>
      <c r="G46" s="68">
        <v>230874096</v>
      </c>
      <c r="H46" s="128" t="s">
        <v>256</v>
      </c>
      <c r="I46" s="67" t="s">
        <v>257</v>
      </c>
      <c r="J46" s="132" t="s">
        <v>258</v>
      </c>
      <c r="K46" s="132" t="s">
        <v>397</v>
      </c>
      <c r="L46" s="68">
        <v>974345200</v>
      </c>
      <c r="M46" s="68" t="s">
        <v>125</v>
      </c>
      <c r="N46" s="67" t="s">
        <v>588</v>
      </c>
      <c r="O46" s="68" t="s">
        <v>549</v>
      </c>
      <c r="P46" s="67" t="s">
        <v>631</v>
      </c>
      <c r="Q46" s="67" t="s">
        <v>461</v>
      </c>
      <c r="R46" s="68" t="s">
        <v>632</v>
      </c>
      <c r="S46" s="67" t="s">
        <v>631</v>
      </c>
      <c r="T46" s="67" t="s">
        <v>55</v>
      </c>
      <c r="U46" s="68" t="s">
        <v>633</v>
      </c>
      <c r="V46" s="67" t="s">
        <v>541</v>
      </c>
      <c r="W46" s="67" t="s">
        <v>158</v>
      </c>
      <c r="X46" s="132" t="s">
        <v>245</v>
      </c>
      <c r="Y46" s="68" t="s">
        <v>398</v>
      </c>
      <c r="Z46" s="68" t="str">
        <f t="shared" si="0"/>
        <v xml:space="preserve">Hồ Thị Thanh </v>
      </c>
      <c r="AA46" s="78" t="s">
        <v>254</v>
      </c>
      <c r="AB46" s="67"/>
      <c r="AC46" s="67"/>
      <c r="AD46" s="67"/>
    </row>
    <row r="47" spans="1:30" s="25" customFormat="1" ht="70.5" customHeight="1" x14ac:dyDescent="0.25">
      <c r="A47" s="65" t="s">
        <v>485</v>
      </c>
      <c r="B47" s="65" t="s">
        <v>136</v>
      </c>
      <c r="C47" s="78" t="s">
        <v>219</v>
      </c>
      <c r="D47" s="132" t="s">
        <v>441</v>
      </c>
      <c r="E47" s="71" t="s">
        <v>38</v>
      </c>
      <c r="F47" s="67" t="s">
        <v>44</v>
      </c>
      <c r="G47" s="68" t="s">
        <v>227</v>
      </c>
      <c r="H47" s="128" t="s">
        <v>228</v>
      </c>
      <c r="I47" s="67" t="s">
        <v>236</v>
      </c>
      <c r="J47" s="67" t="s">
        <v>237</v>
      </c>
      <c r="K47" s="67" t="s">
        <v>237</v>
      </c>
      <c r="L47" s="68" t="s">
        <v>238</v>
      </c>
      <c r="M47" s="68" t="s">
        <v>125</v>
      </c>
      <c r="N47" s="67" t="s">
        <v>588</v>
      </c>
      <c r="O47" s="68" t="s">
        <v>634</v>
      </c>
      <c r="P47" s="67" t="s">
        <v>635</v>
      </c>
      <c r="Q47" s="67" t="s">
        <v>491</v>
      </c>
      <c r="R47" s="68" t="s">
        <v>636</v>
      </c>
      <c r="S47" s="67" t="s">
        <v>516</v>
      </c>
      <c r="T47" s="67" t="s">
        <v>131</v>
      </c>
      <c r="U47" s="68" t="s">
        <v>637</v>
      </c>
      <c r="V47" s="67" t="s">
        <v>541</v>
      </c>
      <c r="W47" s="67" t="s">
        <v>158</v>
      </c>
      <c r="X47" s="132" t="s">
        <v>240</v>
      </c>
      <c r="Y47" s="132" t="s">
        <v>233</v>
      </c>
      <c r="Z47" s="68" t="str">
        <f t="shared" si="0"/>
        <v xml:space="preserve">Phan Thị </v>
      </c>
      <c r="AA47" s="78" t="s">
        <v>235</v>
      </c>
      <c r="AB47" s="67"/>
      <c r="AC47" s="67"/>
      <c r="AD47" s="67"/>
    </row>
    <row r="48" spans="1:30" s="25" customFormat="1" ht="60.75" customHeight="1" x14ac:dyDescent="0.25">
      <c r="A48" s="65" t="s">
        <v>486</v>
      </c>
      <c r="B48" s="65" t="s">
        <v>137</v>
      </c>
      <c r="C48" s="78" t="s">
        <v>204</v>
      </c>
      <c r="D48" s="132" t="s">
        <v>177</v>
      </c>
      <c r="E48" s="122" t="s">
        <v>43</v>
      </c>
      <c r="F48" s="68" t="s">
        <v>642</v>
      </c>
      <c r="G48" s="68" t="s">
        <v>638</v>
      </c>
      <c r="H48" s="132" t="s">
        <v>639</v>
      </c>
      <c r="I48" s="67" t="s">
        <v>640</v>
      </c>
      <c r="J48" s="68" t="s">
        <v>641</v>
      </c>
      <c r="K48" s="67" t="s">
        <v>643</v>
      </c>
      <c r="L48" s="68"/>
      <c r="M48" s="68" t="s">
        <v>125</v>
      </c>
      <c r="N48" s="67" t="s">
        <v>203</v>
      </c>
      <c r="O48" s="68" t="s">
        <v>644</v>
      </c>
      <c r="P48" s="67" t="s">
        <v>513</v>
      </c>
      <c r="Q48" s="67" t="s">
        <v>55</v>
      </c>
      <c r="R48" s="68" t="s">
        <v>645</v>
      </c>
      <c r="S48" s="67" t="s">
        <v>646</v>
      </c>
      <c r="T48" s="67" t="s">
        <v>55</v>
      </c>
      <c r="U48" s="68" t="s">
        <v>647</v>
      </c>
      <c r="V48" s="67" t="s">
        <v>621</v>
      </c>
      <c r="W48" s="67" t="s">
        <v>232</v>
      </c>
      <c r="X48" s="68"/>
      <c r="Y48" s="68"/>
      <c r="Z48" s="68" t="str">
        <f t="shared" si="0"/>
        <v xml:space="preserve">Phan Cảnh </v>
      </c>
      <c r="AA48" s="78" t="s">
        <v>501</v>
      </c>
      <c r="AB48" s="67"/>
      <c r="AC48" s="67"/>
      <c r="AD48" s="67"/>
    </row>
    <row r="49" spans="1:228" s="25" customFormat="1" ht="67.5" customHeight="1" x14ac:dyDescent="0.25">
      <c r="A49" s="65" t="s">
        <v>487</v>
      </c>
      <c r="B49" s="65" t="s">
        <v>138</v>
      </c>
      <c r="C49" s="78" t="s">
        <v>187</v>
      </c>
      <c r="D49" s="128">
        <v>32244</v>
      </c>
      <c r="E49" s="122" t="s">
        <v>43</v>
      </c>
      <c r="F49" s="67" t="s">
        <v>282</v>
      </c>
      <c r="G49" s="68" t="s">
        <v>165</v>
      </c>
      <c r="H49" s="128" t="s">
        <v>283</v>
      </c>
      <c r="I49" s="67" t="s">
        <v>277</v>
      </c>
      <c r="J49" s="132" t="s">
        <v>284</v>
      </c>
      <c r="K49" s="132" t="s">
        <v>284</v>
      </c>
      <c r="L49" s="68" t="s">
        <v>157</v>
      </c>
      <c r="M49" s="68" t="s">
        <v>125</v>
      </c>
      <c r="N49" s="67" t="s">
        <v>40</v>
      </c>
      <c r="O49" s="68" t="s">
        <v>648</v>
      </c>
      <c r="P49" s="67" t="s">
        <v>649</v>
      </c>
      <c r="Q49" s="67" t="s">
        <v>55</v>
      </c>
      <c r="R49" s="68" t="s">
        <v>650</v>
      </c>
      <c r="S49" s="67" t="s">
        <v>516</v>
      </c>
      <c r="T49" s="63" t="s">
        <v>45</v>
      </c>
      <c r="U49" s="64" t="s">
        <v>1571</v>
      </c>
      <c r="V49" s="63" t="s">
        <v>1572</v>
      </c>
      <c r="W49" s="67" t="s">
        <v>158</v>
      </c>
      <c r="X49" s="132" t="s">
        <v>285</v>
      </c>
      <c r="Y49" s="68" t="s">
        <v>253</v>
      </c>
      <c r="Z49" s="68" t="str">
        <f t="shared" si="0"/>
        <v xml:space="preserve">Phan Thanh </v>
      </c>
      <c r="AA49" s="78" t="s">
        <v>281</v>
      </c>
      <c r="AB49" s="67"/>
      <c r="AC49" s="67"/>
      <c r="AD49" s="67"/>
    </row>
    <row r="50" spans="1:228" s="25" customFormat="1" ht="80.25" customHeight="1" x14ac:dyDescent="0.25">
      <c r="A50" s="65" t="s">
        <v>488</v>
      </c>
      <c r="B50" s="65" t="s">
        <v>139</v>
      </c>
      <c r="C50" s="78" t="s">
        <v>176</v>
      </c>
      <c r="D50" s="132" t="s">
        <v>445</v>
      </c>
      <c r="E50" s="122" t="s">
        <v>43</v>
      </c>
      <c r="F50" s="67" t="s">
        <v>170</v>
      </c>
      <c r="G50" s="68" t="s">
        <v>345</v>
      </c>
      <c r="H50" s="128" t="s">
        <v>346</v>
      </c>
      <c r="I50" s="67" t="s">
        <v>277</v>
      </c>
      <c r="J50" s="132" t="s">
        <v>347</v>
      </c>
      <c r="K50" s="132" t="s">
        <v>347</v>
      </c>
      <c r="L50" s="68" t="s">
        <v>348</v>
      </c>
      <c r="M50" s="68" t="s">
        <v>58</v>
      </c>
      <c r="N50" s="68" t="s">
        <v>685</v>
      </c>
      <c r="O50" s="68" t="s">
        <v>653</v>
      </c>
      <c r="P50" s="68" t="s">
        <v>655</v>
      </c>
      <c r="Q50" s="67"/>
      <c r="R50" s="67"/>
      <c r="S50" s="67"/>
      <c r="T50" s="67" t="s">
        <v>45</v>
      </c>
      <c r="U50" s="68" t="s">
        <v>654</v>
      </c>
      <c r="V50" s="67" t="s">
        <v>656</v>
      </c>
      <c r="W50" s="67" t="s">
        <v>232</v>
      </c>
      <c r="X50" s="132" t="s">
        <v>272</v>
      </c>
      <c r="Y50" s="68" t="s">
        <v>411</v>
      </c>
      <c r="Z50" s="68" t="str">
        <f t="shared" si="0"/>
        <v xml:space="preserve">Nguyễn Hoàng </v>
      </c>
      <c r="AA50" s="78" t="s">
        <v>330</v>
      </c>
      <c r="AB50" s="67"/>
      <c r="AC50" s="67"/>
      <c r="AD50" s="67"/>
    </row>
    <row r="51" spans="1:228" s="72" customFormat="1" ht="54" customHeight="1" x14ac:dyDescent="0.25">
      <c r="A51" s="65" t="s">
        <v>489</v>
      </c>
      <c r="B51" s="65" t="s">
        <v>140</v>
      </c>
      <c r="C51" s="78" t="s">
        <v>217</v>
      </c>
      <c r="D51" s="128" t="s">
        <v>222</v>
      </c>
      <c r="E51" s="122" t="s">
        <v>43</v>
      </c>
      <c r="F51" s="67" t="s">
        <v>80</v>
      </c>
      <c r="G51" s="68">
        <v>264245072</v>
      </c>
      <c r="H51" s="132" t="s">
        <v>454</v>
      </c>
      <c r="I51" s="67" t="s">
        <v>406</v>
      </c>
      <c r="J51" s="132" t="s">
        <v>407</v>
      </c>
      <c r="K51" s="132" t="s">
        <v>468</v>
      </c>
      <c r="L51" s="68" t="s">
        <v>408</v>
      </c>
      <c r="M51" s="68" t="s">
        <v>125</v>
      </c>
      <c r="N51" s="67" t="s">
        <v>88</v>
      </c>
      <c r="O51" s="68" t="s">
        <v>571</v>
      </c>
      <c r="P51" s="67" t="s">
        <v>526</v>
      </c>
      <c r="Q51" s="67" t="s">
        <v>55</v>
      </c>
      <c r="R51" s="68" t="s">
        <v>657</v>
      </c>
      <c r="S51" s="67" t="s">
        <v>658</v>
      </c>
      <c r="T51" s="67" t="s">
        <v>55</v>
      </c>
      <c r="U51" s="68" t="s">
        <v>657</v>
      </c>
      <c r="V51" s="67" t="s">
        <v>658</v>
      </c>
      <c r="W51" s="67" t="s">
        <v>158</v>
      </c>
      <c r="X51" s="132" t="s">
        <v>409</v>
      </c>
      <c r="Y51" s="68" t="s">
        <v>410</v>
      </c>
      <c r="Z51" s="68" t="str">
        <f t="shared" si="0"/>
        <v xml:space="preserve">Hàm Hữu </v>
      </c>
      <c r="AA51" s="78" t="s">
        <v>405</v>
      </c>
      <c r="AB51" s="67"/>
      <c r="AC51" s="67"/>
      <c r="AD51" s="67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  <c r="BP51" s="25"/>
      <c r="BQ51" s="25"/>
      <c r="BR51" s="25"/>
      <c r="BS51" s="25"/>
      <c r="BT51" s="25"/>
      <c r="BU51" s="25"/>
      <c r="BV51" s="25"/>
      <c r="BW51" s="25"/>
      <c r="BX51" s="25"/>
      <c r="BY51" s="25"/>
      <c r="BZ51" s="25"/>
      <c r="CA51" s="25"/>
      <c r="CB51" s="25"/>
      <c r="CC51" s="25"/>
      <c r="CD51" s="25"/>
      <c r="CE51" s="25"/>
      <c r="CF51" s="25"/>
      <c r="CG51" s="25"/>
      <c r="CH51" s="25"/>
      <c r="CI51" s="25"/>
      <c r="CJ51" s="25"/>
      <c r="CK51" s="25"/>
      <c r="CL51" s="25"/>
      <c r="CM51" s="25"/>
      <c r="CN51" s="25"/>
      <c r="CO51" s="25"/>
      <c r="CP51" s="25"/>
      <c r="CQ51" s="25"/>
      <c r="CR51" s="25"/>
      <c r="CS51" s="25"/>
      <c r="CT51" s="25"/>
      <c r="CU51" s="25"/>
      <c r="CV51" s="25"/>
      <c r="CW51" s="25"/>
      <c r="CX51" s="25"/>
      <c r="CY51" s="25"/>
      <c r="CZ51" s="25"/>
      <c r="DA51" s="25"/>
      <c r="DB51" s="25"/>
      <c r="DC51" s="25"/>
      <c r="DD51" s="25"/>
      <c r="DE51" s="25"/>
      <c r="DF51" s="25"/>
      <c r="DG51" s="25"/>
      <c r="DH51" s="25"/>
      <c r="DI51" s="25"/>
      <c r="DJ51" s="25"/>
      <c r="DK51" s="25"/>
      <c r="DL51" s="25"/>
      <c r="DM51" s="25"/>
      <c r="DN51" s="25"/>
      <c r="DO51" s="25"/>
      <c r="DP51" s="25"/>
      <c r="DQ51" s="25"/>
      <c r="DR51" s="25"/>
      <c r="DS51" s="25"/>
      <c r="DT51" s="25"/>
      <c r="DU51" s="25"/>
      <c r="DV51" s="25"/>
      <c r="DW51" s="25"/>
      <c r="DX51" s="25"/>
      <c r="DY51" s="25"/>
      <c r="DZ51" s="25"/>
      <c r="EA51" s="25"/>
      <c r="EB51" s="25"/>
      <c r="EC51" s="25"/>
      <c r="ED51" s="25"/>
      <c r="EE51" s="25"/>
      <c r="EF51" s="25"/>
      <c r="EG51" s="25"/>
      <c r="EH51" s="25"/>
      <c r="EI51" s="25"/>
      <c r="EJ51" s="25"/>
      <c r="EK51" s="25"/>
      <c r="EL51" s="25"/>
      <c r="EM51" s="25"/>
      <c r="EN51" s="25"/>
      <c r="EO51" s="25"/>
      <c r="EP51" s="25"/>
      <c r="EQ51" s="25"/>
      <c r="ER51" s="25"/>
      <c r="ES51" s="25"/>
      <c r="ET51" s="25"/>
      <c r="EU51" s="25"/>
      <c r="EV51" s="25"/>
      <c r="EW51" s="25"/>
      <c r="EX51" s="25"/>
      <c r="EY51" s="25"/>
      <c r="EZ51" s="25"/>
      <c r="FA51" s="25"/>
      <c r="FB51" s="25"/>
      <c r="FC51" s="25"/>
      <c r="FD51" s="25"/>
      <c r="FE51" s="25"/>
      <c r="FF51" s="25"/>
      <c r="FG51" s="25"/>
      <c r="FH51" s="25"/>
      <c r="FI51" s="25"/>
      <c r="FJ51" s="25"/>
      <c r="FK51" s="25"/>
      <c r="FL51" s="25"/>
      <c r="FM51" s="25"/>
      <c r="FN51" s="25"/>
      <c r="FO51" s="25"/>
      <c r="FP51" s="25"/>
      <c r="FQ51" s="25"/>
      <c r="FR51" s="25"/>
      <c r="FS51" s="25"/>
      <c r="FT51" s="25"/>
      <c r="FU51" s="25"/>
      <c r="FV51" s="25"/>
      <c r="FW51" s="25"/>
      <c r="FX51" s="25"/>
      <c r="FY51" s="25"/>
      <c r="FZ51" s="25"/>
      <c r="GA51" s="25"/>
      <c r="GB51" s="25"/>
      <c r="GC51" s="25"/>
      <c r="GD51" s="25"/>
      <c r="GE51" s="25"/>
      <c r="GF51" s="25"/>
      <c r="GG51" s="25"/>
      <c r="GH51" s="25"/>
      <c r="GI51" s="25"/>
      <c r="GJ51" s="25"/>
      <c r="GK51" s="25"/>
      <c r="GL51" s="25"/>
      <c r="GM51" s="25"/>
      <c r="GN51" s="25"/>
      <c r="GO51" s="25"/>
      <c r="GP51" s="25"/>
      <c r="GQ51" s="25"/>
      <c r="GR51" s="25"/>
      <c r="GS51" s="25"/>
      <c r="GT51" s="25"/>
      <c r="GU51" s="25"/>
      <c r="GV51" s="25"/>
      <c r="GW51" s="25"/>
      <c r="GX51" s="25"/>
      <c r="GY51" s="25"/>
      <c r="GZ51" s="25"/>
      <c r="HA51" s="25"/>
      <c r="HB51" s="25"/>
      <c r="HC51" s="25"/>
      <c r="HD51" s="25"/>
      <c r="HE51" s="25"/>
      <c r="HF51" s="25"/>
      <c r="HG51" s="25"/>
      <c r="HH51" s="25"/>
      <c r="HI51" s="25"/>
      <c r="HJ51" s="25"/>
      <c r="HK51" s="25"/>
      <c r="HL51" s="25"/>
      <c r="HM51" s="25"/>
      <c r="HN51" s="25"/>
      <c r="HO51" s="25"/>
      <c r="HP51" s="25"/>
      <c r="HQ51" s="25"/>
      <c r="HR51" s="25"/>
      <c r="HS51" s="25"/>
      <c r="HT51" s="25"/>
    </row>
    <row r="52" spans="1:228" s="25" customFormat="1" ht="54" customHeight="1" x14ac:dyDescent="0.25">
      <c r="A52" s="65" t="s">
        <v>1573</v>
      </c>
      <c r="B52" s="65" t="s">
        <v>141</v>
      </c>
      <c r="C52" s="78" t="s">
        <v>189</v>
      </c>
      <c r="D52" s="132" t="s">
        <v>442</v>
      </c>
      <c r="E52" s="71" t="s">
        <v>38</v>
      </c>
      <c r="F52" s="67" t="s">
        <v>59</v>
      </c>
      <c r="G52" s="68">
        <v>215340580</v>
      </c>
      <c r="H52" s="132" t="s">
        <v>449</v>
      </c>
      <c r="I52" s="67" t="s">
        <v>242</v>
      </c>
      <c r="J52" s="67" t="s">
        <v>243</v>
      </c>
      <c r="K52" s="67" t="s">
        <v>243</v>
      </c>
      <c r="L52" s="68" t="s">
        <v>244</v>
      </c>
      <c r="M52" s="68" t="s">
        <v>125</v>
      </c>
      <c r="N52" s="67" t="s">
        <v>588</v>
      </c>
      <c r="O52" s="68" t="s">
        <v>554</v>
      </c>
      <c r="P52" s="67" t="s">
        <v>550</v>
      </c>
      <c r="Q52" s="67" t="s">
        <v>60</v>
      </c>
      <c r="R52" s="68" t="s">
        <v>659</v>
      </c>
      <c r="S52" s="67" t="s">
        <v>550</v>
      </c>
      <c r="T52" s="67" t="s">
        <v>55</v>
      </c>
      <c r="U52" s="68" t="s">
        <v>660</v>
      </c>
      <c r="V52" s="67" t="s">
        <v>661</v>
      </c>
      <c r="W52" s="67" t="s">
        <v>158</v>
      </c>
      <c r="X52" s="132" t="s">
        <v>245</v>
      </c>
      <c r="Y52" s="132" t="s">
        <v>246</v>
      </c>
      <c r="Z52" s="68" t="str">
        <f t="shared" si="0"/>
        <v xml:space="preserve">Bùi Thị Ngọc </v>
      </c>
      <c r="AA52" s="78" t="s">
        <v>241</v>
      </c>
      <c r="AB52" s="67" t="s">
        <v>61</v>
      </c>
      <c r="AC52" s="67" t="s">
        <v>663</v>
      </c>
      <c r="AD52" s="68" t="s">
        <v>662</v>
      </c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  <c r="BG52" s="69"/>
      <c r="BH52" s="69"/>
      <c r="BI52" s="69"/>
      <c r="BJ52" s="69"/>
      <c r="BK52" s="69"/>
      <c r="BL52" s="69"/>
      <c r="BM52" s="69"/>
      <c r="BN52" s="69"/>
      <c r="BO52" s="69"/>
      <c r="BP52" s="69"/>
      <c r="BQ52" s="69"/>
      <c r="BR52" s="69"/>
      <c r="BS52" s="69"/>
      <c r="BT52" s="69"/>
      <c r="BU52" s="69"/>
      <c r="BV52" s="69"/>
      <c r="BW52" s="69"/>
      <c r="BX52" s="69"/>
      <c r="BY52" s="69"/>
      <c r="BZ52" s="69"/>
      <c r="CA52" s="69"/>
      <c r="CB52" s="69"/>
      <c r="CC52" s="69"/>
      <c r="CD52" s="69"/>
      <c r="CE52" s="69"/>
      <c r="CF52" s="69"/>
      <c r="CG52" s="69"/>
      <c r="CH52" s="69"/>
      <c r="CI52" s="69"/>
      <c r="CJ52" s="69"/>
      <c r="CK52" s="69"/>
      <c r="CL52" s="69"/>
      <c r="CM52" s="69"/>
      <c r="CN52" s="69"/>
      <c r="CO52" s="69"/>
      <c r="CP52" s="69"/>
      <c r="CQ52" s="69"/>
      <c r="CR52" s="69"/>
      <c r="CS52" s="69"/>
      <c r="CT52" s="69"/>
      <c r="CU52" s="69"/>
      <c r="CV52" s="69"/>
      <c r="CW52" s="69"/>
      <c r="CX52" s="69"/>
      <c r="CY52" s="69"/>
      <c r="CZ52" s="69"/>
      <c r="DA52" s="69"/>
      <c r="DB52" s="69"/>
      <c r="DC52" s="69"/>
      <c r="DD52" s="69"/>
      <c r="DE52" s="69"/>
      <c r="DF52" s="69"/>
      <c r="DG52" s="69"/>
      <c r="DH52" s="69"/>
      <c r="DI52" s="69"/>
      <c r="DJ52" s="69"/>
      <c r="DK52" s="69"/>
      <c r="DL52" s="69"/>
      <c r="DM52" s="69"/>
      <c r="DN52" s="69"/>
      <c r="DO52" s="69"/>
      <c r="DP52" s="69"/>
      <c r="DQ52" s="69"/>
      <c r="DR52" s="69"/>
      <c r="DS52" s="69"/>
      <c r="DT52" s="69"/>
      <c r="DU52" s="69"/>
      <c r="DV52" s="69"/>
      <c r="DW52" s="69"/>
      <c r="DX52" s="69"/>
      <c r="DY52" s="69"/>
      <c r="DZ52" s="69"/>
      <c r="EA52" s="69"/>
      <c r="EB52" s="69"/>
      <c r="EC52" s="69"/>
      <c r="ED52" s="69"/>
      <c r="EE52" s="69"/>
      <c r="EF52" s="69"/>
      <c r="EG52" s="69"/>
      <c r="EH52" s="69"/>
      <c r="EI52" s="69"/>
      <c r="EJ52" s="69"/>
      <c r="EK52" s="69"/>
      <c r="EL52" s="69"/>
      <c r="EM52" s="69"/>
      <c r="EN52" s="69"/>
      <c r="EO52" s="69"/>
      <c r="EP52" s="69"/>
      <c r="EQ52" s="69"/>
      <c r="ER52" s="69"/>
      <c r="ES52" s="69"/>
      <c r="ET52" s="69"/>
      <c r="EU52" s="69"/>
      <c r="EV52" s="69"/>
      <c r="EW52" s="69"/>
      <c r="EX52" s="69"/>
      <c r="EY52" s="69"/>
      <c r="EZ52" s="69"/>
      <c r="FA52" s="69"/>
      <c r="FB52" s="69"/>
      <c r="FC52" s="69"/>
      <c r="FD52" s="69"/>
      <c r="FE52" s="69"/>
      <c r="FF52" s="69"/>
      <c r="FG52" s="69"/>
      <c r="FH52" s="69"/>
      <c r="FI52" s="69"/>
      <c r="FJ52" s="69"/>
      <c r="FK52" s="69"/>
      <c r="FL52" s="69"/>
      <c r="FM52" s="69"/>
      <c r="FN52" s="69"/>
      <c r="FO52" s="69"/>
      <c r="FP52" s="69"/>
      <c r="FQ52" s="69"/>
      <c r="FR52" s="69"/>
      <c r="FS52" s="69"/>
      <c r="FT52" s="69"/>
      <c r="FU52" s="69"/>
      <c r="FV52" s="69"/>
      <c r="FW52" s="69"/>
      <c r="FX52" s="69"/>
      <c r="FY52" s="69"/>
      <c r="FZ52" s="69"/>
      <c r="GA52" s="69"/>
      <c r="GB52" s="69"/>
      <c r="GC52" s="69"/>
      <c r="GD52" s="69"/>
      <c r="GE52" s="69"/>
      <c r="GF52" s="69"/>
      <c r="GG52" s="69"/>
      <c r="GH52" s="69"/>
      <c r="GI52" s="69"/>
      <c r="GJ52" s="69"/>
      <c r="GK52" s="69"/>
      <c r="GL52" s="69"/>
      <c r="GM52" s="69"/>
      <c r="GN52" s="69"/>
      <c r="GO52" s="69"/>
      <c r="GP52" s="69"/>
      <c r="GQ52" s="69"/>
      <c r="GR52" s="69"/>
      <c r="GS52" s="69"/>
      <c r="GT52" s="69"/>
      <c r="GU52" s="69"/>
      <c r="GV52" s="69"/>
      <c r="GW52" s="69"/>
      <c r="GX52" s="69"/>
      <c r="GY52" s="69"/>
      <c r="GZ52" s="69"/>
      <c r="HA52" s="69"/>
      <c r="HB52" s="69"/>
      <c r="HC52" s="69"/>
      <c r="HD52" s="69"/>
      <c r="HE52" s="69"/>
      <c r="HF52" s="69"/>
      <c r="HG52" s="69"/>
      <c r="HH52" s="69"/>
      <c r="HI52" s="69"/>
      <c r="HJ52" s="69"/>
      <c r="HK52" s="69"/>
      <c r="HL52" s="69"/>
      <c r="HM52" s="69"/>
      <c r="HN52" s="69"/>
      <c r="HO52" s="69"/>
      <c r="HP52" s="69"/>
      <c r="HQ52" s="69"/>
      <c r="HR52" s="69"/>
      <c r="HS52" s="69"/>
      <c r="HT52" s="69"/>
    </row>
    <row r="53" spans="1:228" s="25" customFormat="1" ht="54" customHeight="1" x14ac:dyDescent="0.25">
      <c r="A53" s="65" t="s">
        <v>1574</v>
      </c>
      <c r="B53" s="65" t="s">
        <v>142</v>
      </c>
      <c r="C53" s="78" t="s">
        <v>212</v>
      </c>
      <c r="D53" s="128" t="s">
        <v>211</v>
      </c>
      <c r="E53" s="122" t="s">
        <v>43</v>
      </c>
      <c r="F53" s="67" t="s">
        <v>108</v>
      </c>
      <c r="G53" s="68" t="s">
        <v>341</v>
      </c>
      <c r="H53" s="132" t="s">
        <v>455</v>
      </c>
      <c r="I53" s="67" t="s">
        <v>277</v>
      </c>
      <c r="J53" s="132" t="s">
        <v>342</v>
      </c>
      <c r="K53" s="132" t="s">
        <v>342</v>
      </c>
      <c r="L53" s="68" t="s">
        <v>343</v>
      </c>
      <c r="M53" s="68" t="s">
        <v>125</v>
      </c>
      <c r="N53" s="67" t="s">
        <v>203</v>
      </c>
      <c r="O53" s="68" t="s">
        <v>668</v>
      </c>
      <c r="P53" s="67" t="s">
        <v>526</v>
      </c>
      <c r="Q53" s="67" t="s">
        <v>55</v>
      </c>
      <c r="R53" s="68" t="s">
        <v>664</v>
      </c>
      <c r="S53" s="67" t="s">
        <v>665</v>
      </c>
      <c r="T53" s="67" t="s">
        <v>55</v>
      </c>
      <c r="U53" s="68" t="s">
        <v>666</v>
      </c>
      <c r="V53" s="67" t="s">
        <v>667</v>
      </c>
      <c r="W53" s="67" t="s">
        <v>158</v>
      </c>
      <c r="X53" s="132" t="s">
        <v>272</v>
      </c>
      <c r="Y53" s="68" t="s">
        <v>344</v>
      </c>
      <c r="Z53" s="68" t="str">
        <f t="shared" si="0"/>
        <v xml:space="preserve">Nguyễn Văn </v>
      </c>
      <c r="AA53" s="78" t="s">
        <v>339</v>
      </c>
      <c r="AB53" s="67"/>
      <c r="AC53" s="67"/>
      <c r="AD53" s="67"/>
    </row>
    <row r="54" spans="1:228" s="25" customFormat="1" ht="54" customHeight="1" x14ac:dyDescent="0.25">
      <c r="A54" s="65" t="s">
        <v>1575</v>
      </c>
      <c r="B54" s="65" t="s">
        <v>144</v>
      </c>
      <c r="C54" s="78" t="s">
        <v>423</v>
      </c>
      <c r="D54" s="128" t="s">
        <v>372</v>
      </c>
      <c r="E54" s="71" t="s">
        <v>38</v>
      </c>
      <c r="F54" s="67" t="s">
        <v>145</v>
      </c>
      <c r="G54" s="68" t="s">
        <v>373</v>
      </c>
      <c r="H54" s="132" t="s">
        <v>458</v>
      </c>
      <c r="I54" s="67" t="s">
        <v>277</v>
      </c>
      <c r="J54" s="132" t="s">
        <v>374</v>
      </c>
      <c r="K54" s="132" t="s">
        <v>375</v>
      </c>
      <c r="L54" s="68" t="s">
        <v>417</v>
      </c>
      <c r="M54" s="68" t="s">
        <v>125</v>
      </c>
      <c r="N54" s="67" t="s">
        <v>376</v>
      </c>
      <c r="O54" s="68" t="s">
        <v>669</v>
      </c>
      <c r="P54" s="67" t="s">
        <v>670</v>
      </c>
      <c r="Q54" s="67" t="s">
        <v>60</v>
      </c>
      <c r="R54" s="68" t="s">
        <v>671</v>
      </c>
      <c r="S54" s="67" t="s">
        <v>670</v>
      </c>
      <c r="T54" s="67" t="s">
        <v>55</v>
      </c>
      <c r="U54" s="68" t="s">
        <v>672</v>
      </c>
      <c r="V54" s="67" t="s">
        <v>519</v>
      </c>
      <c r="W54" s="67" t="s">
        <v>158</v>
      </c>
      <c r="X54" s="132" t="s">
        <v>471</v>
      </c>
      <c r="Y54" s="68" t="s">
        <v>280</v>
      </c>
      <c r="Z54" s="68" t="str">
        <f t="shared" si="0"/>
        <v xml:space="preserve">Phạm Thị Kim </v>
      </c>
      <c r="AA54" s="78" t="s">
        <v>371</v>
      </c>
      <c r="AB54" s="67"/>
      <c r="AC54" s="67"/>
      <c r="AD54" s="67"/>
    </row>
    <row r="55" spans="1:228" s="25" customFormat="1" ht="54" customHeight="1" x14ac:dyDescent="0.25">
      <c r="A55" s="65" t="s">
        <v>1576</v>
      </c>
      <c r="B55" s="65" t="s">
        <v>1248</v>
      </c>
      <c r="C55" s="78" t="s">
        <v>420</v>
      </c>
      <c r="D55" s="128">
        <v>34790</v>
      </c>
      <c r="E55" s="122" t="s">
        <v>43</v>
      </c>
      <c r="F55" s="67" t="s">
        <v>57</v>
      </c>
      <c r="G55" s="68">
        <v>301537774</v>
      </c>
      <c r="H55" s="128" t="s">
        <v>369</v>
      </c>
      <c r="I55" s="67" t="s">
        <v>311</v>
      </c>
      <c r="J55" s="132" t="s">
        <v>370</v>
      </c>
      <c r="K55" s="132" t="s">
        <v>370</v>
      </c>
      <c r="L55" s="68">
        <v>966991660</v>
      </c>
      <c r="M55" s="68" t="s">
        <v>125</v>
      </c>
      <c r="N55" s="67" t="s">
        <v>88</v>
      </c>
      <c r="O55" s="68" t="s">
        <v>525</v>
      </c>
      <c r="P55" s="67" t="s">
        <v>521</v>
      </c>
      <c r="Q55" s="67" t="s">
        <v>60</v>
      </c>
      <c r="R55" s="68" t="s">
        <v>454</v>
      </c>
      <c r="S55" s="67" t="s">
        <v>521</v>
      </c>
      <c r="T55" s="67" t="s">
        <v>55</v>
      </c>
      <c r="U55" s="68" t="s">
        <v>673</v>
      </c>
      <c r="V55" s="67" t="s">
        <v>521</v>
      </c>
      <c r="W55" s="67" t="s">
        <v>158</v>
      </c>
      <c r="X55" s="132" t="s">
        <v>471</v>
      </c>
      <c r="Y55" s="68" t="s">
        <v>363</v>
      </c>
      <c r="Z55" s="68" t="str">
        <f t="shared" si="0"/>
        <v xml:space="preserve">Lê Quốc </v>
      </c>
      <c r="AA55" s="78" t="s">
        <v>368</v>
      </c>
      <c r="AB55" s="67"/>
      <c r="AC55" s="67"/>
      <c r="AD55" s="47"/>
      <c r="AE55" s="72"/>
      <c r="AF55" s="72"/>
      <c r="AG55" s="72"/>
      <c r="AH55" s="72"/>
      <c r="AI55" s="72"/>
      <c r="AJ55" s="72"/>
      <c r="AK55" s="72"/>
      <c r="AL55" s="72"/>
      <c r="AM55" s="72"/>
      <c r="AN55" s="72"/>
      <c r="AO55" s="72"/>
      <c r="AP55" s="72"/>
      <c r="AQ55" s="72"/>
      <c r="AR55" s="72"/>
      <c r="AS55" s="72"/>
      <c r="AT55" s="72"/>
      <c r="AU55" s="72"/>
      <c r="AV55" s="72"/>
      <c r="AW55" s="72"/>
      <c r="AX55" s="72"/>
      <c r="AY55" s="72"/>
      <c r="AZ55" s="72"/>
      <c r="BA55" s="72"/>
      <c r="BB55" s="72"/>
      <c r="BC55" s="72"/>
      <c r="BD55" s="72"/>
      <c r="BE55" s="72"/>
      <c r="BF55" s="72"/>
      <c r="BG55" s="72"/>
      <c r="BH55" s="72"/>
      <c r="BI55" s="72"/>
      <c r="BJ55" s="72"/>
      <c r="BK55" s="72"/>
      <c r="BL55" s="72"/>
      <c r="BM55" s="72"/>
      <c r="BN55" s="72"/>
      <c r="BO55" s="72"/>
      <c r="BP55" s="72"/>
      <c r="BQ55" s="72"/>
      <c r="BR55" s="72"/>
      <c r="BS55" s="72"/>
      <c r="BT55" s="72"/>
      <c r="BU55" s="72"/>
      <c r="BV55" s="72"/>
      <c r="BW55" s="72"/>
      <c r="BX55" s="72"/>
      <c r="BY55" s="72"/>
      <c r="BZ55" s="72"/>
      <c r="CA55" s="72"/>
      <c r="CB55" s="72"/>
      <c r="CC55" s="72"/>
      <c r="CD55" s="72"/>
      <c r="CE55" s="72"/>
      <c r="CF55" s="72"/>
      <c r="CG55" s="72"/>
      <c r="CH55" s="72"/>
      <c r="CI55" s="72"/>
      <c r="CJ55" s="72"/>
      <c r="CK55" s="72"/>
      <c r="CL55" s="72"/>
      <c r="CM55" s="72"/>
      <c r="CN55" s="72"/>
      <c r="CO55" s="72"/>
      <c r="CP55" s="72"/>
      <c r="CQ55" s="72"/>
      <c r="CR55" s="72"/>
      <c r="CS55" s="72"/>
      <c r="CT55" s="72"/>
      <c r="CU55" s="72"/>
      <c r="CV55" s="72"/>
      <c r="CW55" s="72"/>
      <c r="CX55" s="72"/>
      <c r="CY55" s="72"/>
      <c r="CZ55" s="72"/>
      <c r="DA55" s="72"/>
      <c r="DB55" s="72"/>
      <c r="DC55" s="72"/>
      <c r="DD55" s="72"/>
      <c r="DE55" s="72"/>
      <c r="DF55" s="72"/>
      <c r="DG55" s="72"/>
      <c r="DH55" s="72"/>
      <c r="DI55" s="72"/>
      <c r="DJ55" s="72"/>
      <c r="DK55" s="72"/>
      <c r="DL55" s="72"/>
      <c r="DM55" s="72"/>
      <c r="DN55" s="72"/>
      <c r="DO55" s="72"/>
      <c r="DP55" s="72"/>
      <c r="DQ55" s="72"/>
      <c r="DR55" s="72"/>
      <c r="DS55" s="72"/>
      <c r="DT55" s="72"/>
      <c r="DU55" s="72"/>
      <c r="DV55" s="72"/>
      <c r="DW55" s="72"/>
      <c r="DX55" s="72"/>
      <c r="DY55" s="72"/>
      <c r="DZ55" s="72"/>
      <c r="EA55" s="72"/>
      <c r="EB55" s="72"/>
      <c r="EC55" s="72"/>
      <c r="ED55" s="72"/>
      <c r="EE55" s="72"/>
      <c r="EF55" s="72"/>
      <c r="EG55" s="72"/>
      <c r="EH55" s="72"/>
      <c r="EI55" s="72"/>
      <c r="EJ55" s="72"/>
      <c r="EK55" s="72"/>
      <c r="EL55" s="72"/>
      <c r="EM55" s="72"/>
      <c r="EN55" s="72"/>
      <c r="EO55" s="72"/>
      <c r="EP55" s="72"/>
      <c r="EQ55" s="72"/>
      <c r="ER55" s="72"/>
      <c r="ES55" s="72"/>
      <c r="ET55" s="72"/>
      <c r="EU55" s="72"/>
      <c r="EV55" s="72"/>
      <c r="EW55" s="72"/>
      <c r="EX55" s="72"/>
      <c r="EY55" s="72"/>
      <c r="EZ55" s="72"/>
      <c r="FA55" s="72"/>
      <c r="FB55" s="72"/>
      <c r="FC55" s="72"/>
      <c r="FD55" s="72"/>
      <c r="FE55" s="72"/>
      <c r="FF55" s="72"/>
      <c r="FG55" s="72"/>
      <c r="FH55" s="72"/>
      <c r="FI55" s="72"/>
      <c r="FJ55" s="72"/>
      <c r="FK55" s="72"/>
      <c r="FL55" s="72"/>
      <c r="FM55" s="72"/>
      <c r="FN55" s="72"/>
      <c r="FO55" s="72"/>
      <c r="FP55" s="72"/>
      <c r="FQ55" s="72"/>
      <c r="FR55" s="72"/>
      <c r="FS55" s="72"/>
      <c r="FT55" s="72"/>
      <c r="FU55" s="72"/>
      <c r="FV55" s="72"/>
      <c r="FW55" s="72"/>
      <c r="FX55" s="72"/>
      <c r="FY55" s="72"/>
      <c r="FZ55" s="72"/>
      <c r="GA55" s="72"/>
      <c r="GB55" s="72"/>
      <c r="GC55" s="72"/>
      <c r="GD55" s="72"/>
      <c r="GE55" s="72"/>
      <c r="GF55" s="72"/>
      <c r="GG55" s="72"/>
      <c r="GH55" s="72"/>
      <c r="GI55" s="72"/>
      <c r="GJ55" s="72"/>
      <c r="GK55" s="72"/>
      <c r="GL55" s="72"/>
      <c r="GM55" s="72"/>
      <c r="GN55" s="72"/>
      <c r="GO55" s="72"/>
      <c r="GP55" s="72"/>
      <c r="GQ55" s="72"/>
      <c r="GR55" s="72"/>
      <c r="GS55" s="72"/>
      <c r="GT55" s="72"/>
      <c r="GU55" s="72"/>
      <c r="GV55" s="72"/>
      <c r="GW55" s="72"/>
      <c r="GX55" s="72"/>
      <c r="GY55" s="72"/>
      <c r="GZ55" s="72"/>
      <c r="HA55" s="72"/>
      <c r="HB55" s="72"/>
      <c r="HC55" s="72"/>
      <c r="HD55" s="72"/>
      <c r="HE55" s="72"/>
      <c r="HF55" s="72"/>
      <c r="HG55" s="72"/>
      <c r="HH55" s="72"/>
      <c r="HI55" s="72"/>
      <c r="HJ55" s="72"/>
      <c r="HK55" s="72"/>
      <c r="HL55" s="72"/>
      <c r="HM55" s="72"/>
      <c r="HN55" s="72"/>
      <c r="HO55" s="72"/>
      <c r="HP55" s="72"/>
      <c r="HQ55" s="72"/>
      <c r="HR55" s="72"/>
      <c r="HS55" s="72"/>
      <c r="HT55" s="72"/>
    </row>
    <row r="56" spans="1:228" s="139" customFormat="1" ht="94.5" x14ac:dyDescent="0.25">
      <c r="A56" s="65" t="s">
        <v>147</v>
      </c>
      <c r="B56" s="65" t="s">
        <v>1261</v>
      </c>
      <c r="C56" s="78" t="s">
        <v>1485</v>
      </c>
      <c r="D56" s="68" t="s">
        <v>1486</v>
      </c>
      <c r="E56" s="122" t="s">
        <v>43</v>
      </c>
      <c r="F56" s="67" t="s">
        <v>732</v>
      </c>
      <c r="G56" s="68" t="s">
        <v>1487</v>
      </c>
      <c r="H56" s="68" t="s">
        <v>1488</v>
      </c>
      <c r="I56" s="67" t="s">
        <v>1477</v>
      </c>
      <c r="J56" s="67" t="s">
        <v>1489</v>
      </c>
      <c r="K56" s="67" t="s">
        <v>1490</v>
      </c>
      <c r="L56" s="68" t="s">
        <v>1491</v>
      </c>
      <c r="M56" s="68" t="s">
        <v>58</v>
      </c>
      <c r="N56" s="68" t="s">
        <v>1907</v>
      </c>
      <c r="O56" s="132" t="s">
        <v>1493</v>
      </c>
      <c r="P56" s="68" t="s">
        <v>1494</v>
      </c>
      <c r="Q56" s="67"/>
      <c r="R56" s="67"/>
      <c r="S56" s="67"/>
      <c r="T56" s="67" t="s">
        <v>817</v>
      </c>
      <c r="U56" s="67" t="s">
        <v>1495</v>
      </c>
      <c r="V56" s="67" t="s">
        <v>1496</v>
      </c>
      <c r="W56" s="67" t="s">
        <v>712</v>
      </c>
      <c r="X56" s="63" t="s">
        <v>1497</v>
      </c>
      <c r="Y56" s="64" t="s">
        <v>1498</v>
      </c>
      <c r="Z56" s="64" t="s">
        <v>61</v>
      </c>
      <c r="AA56" s="63" t="s">
        <v>61</v>
      </c>
      <c r="AB56" s="67" t="s">
        <v>61</v>
      </c>
      <c r="AC56" s="67" t="s">
        <v>1500</v>
      </c>
      <c r="AD56" s="67" t="s">
        <v>1501</v>
      </c>
      <c r="AE56" s="15" t="s">
        <v>1906</v>
      </c>
      <c r="AF56" s="24" t="s">
        <v>1905</v>
      </c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25"/>
      <c r="CB56" s="25"/>
      <c r="CC56" s="25"/>
      <c r="CD56" s="25"/>
      <c r="CE56" s="25"/>
      <c r="CF56" s="25"/>
      <c r="CG56" s="25"/>
      <c r="CH56" s="25"/>
      <c r="CI56" s="25"/>
      <c r="CJ56" s="25"/>
      <c r="CK56" s="25"/>
      <c r="CL56" s="25"/>
      <c r="CM56" s="25"/>
      <c r="CN56" s="25"/>
      <c r="CO56" s="25"/>
      <c r="CP56" s="25"/>
      <c r="CQ56" s="25"/>
      <c r="CR56" s="25"/>
      <c r="CS56" s="25"/>
      <c r="CT56" s="25"/>
      <c r="CU56" s="25"/>
      <c r="CV56" s="25"/>
      <c r="CW56" s="25"/>
      <c r="CX56" s="25"/>
      <c r="CY56" s="25"/>
      <c r="CZ56" s="25"/>
      <c r="DA56" s="25"/>
      <c r="DB56" s="25"/>
      <c r="DC56" s="25"/>
      <c r="DD56" s="25"/>
      <c r="DE56" s="25"/>
      <c r="DF56" s="25"/>
      <c r="DG56" s="25"/>
      <c r="DH56" s="25"/>
      <c r="DI56" s="25"/>
      <c r="DJ56" s="25"/>
      <c r="DK56" s="25"/>
      <c r="DL56" s="25"/>
      <c r="DM56" s="25"/>
      <c r="DN56" s="25"/>
      <c r="DO56" s="25"/>
      <c r="DP56" s="25"/>
      <c r="DQ56" s="25"/>
      <c r="DR56" s="25"/>
      <c r="DS56" s="25"/>
      <c r="DT56" s="25"/>
      <c r="DU56" s="25"/>
      <c r="DV56" s="25"/>
      <c r="DW56" s="25"/>
      <c r="DX56" s="25"/>
      <c r="DY56" s="25"/>
      <c r="DZ56" s="25"/>
      <c r="EA56" s="25"/>
      <c r="EB56" s="25"/>
      <c r="EC56" s="25"/>
      <c r="ED56" s="25"/>
      <c r="EE56" s="25"/>
      <c r="EF56" s="25"/>
      <c r="EG56" s="25"/>
      <c r="EH56" s="25"/>
      <c r="EI56" s="25"/>
      <c r="EJ56" s="25"/>
      <c r="EK56" s="25"/>
      <c r="EL56" s="25"/>
      <c r="EM56" s="25"/>
      <c r="EN56" s="25"/>
      <c r="EO56" s="25"/>
      <c r="EP56" s="25"/>
      <c r="EQ56" s="25"/>
      <c r="ER56" s="25"/>
      <c r="ES56" s="25"/>
      <c r="ET56" s="25"/>
      <c r="EU56" s="25"/>
      <c r="EV56" s="25"/>
      <c r="EW56" s="25"/>
      <c r="EX56" s="25"/>
      <c r="EY56" s="25"/>
      <c r="EZ56" s="25"/>
      <c r="FA56" s="25"/>
      <c r="FB56" s="25"/>
      <c r="FC56" s="25"/>
      <c r="FD56" s="25"/>
      <c r="FE56" s="25"/>
      <c r="FF56" s="25"/>
      <c r="FG56" s="25"/>
      <c r="FH56" s="25"/>
      <c r="FI56" s="25"/>
      <c r="FJ56" s="25"/>
      <c r="FK56" s="25"/>
      <c r="FL56" s="25"/>
      <c r="FM56" s="25"/>
      <c r="FN56" s="25"/>
      <c r="FO56" s="25"/>
      <c r="FP56" s="25"/>
      <c r="FQ56" s="25"/>
      <c r="FR56" s="25"/>
      <c r="FS56" s="25"/>
      <c r="FT56" s="25"/>
      <c r="FU56" s="25"/>
      <c r="FV56" s="25"/>
      <c r="FW56" s="25"/>
      <c r="FX56" s="25"/>
      <c r="FY56" s="25"/>
      <c r="FZ56" s="25"/>
      <c r="GA56" s="25"/>
      <c r="GB56" s="25"/>
      <c r="GC56" s="25"/>
      <c r="GD56" s="25"/>
      <c r="GE56" s="25"/>
      <c r="GF56" s="25"/>
      <c r="GG56" s="25"/>
      <c r="GH56" s="25"/>
      <c r="GI56" s="25"/>
      <c r="GJ56" s="25"/>
      <c r="GK56" s="25"/>
      <c r="GL56" s="25"/>
      <c r="GM56" s="25"/>
      <c r="GN56" s="25"/>
      <c r="GO56" s="25"/>
      <c r="GP56" s="25"/>
      <c r="GQ56" s="25"/>
      <c r="GR56" s="25"/>
      <c r="GS56" s="25"/>
      <c r="GT56" s="25"/>
      <c r="GU56" s="25"/>
      <c r="GV56" s="25"/>
      <c r="GW56" s="25"/>
      <c r="GX56" s="25"/>
      <c r="GY56" s="25"/>
      <c r="GZ56" s="25"/>
      <c r="HA56" s="25"/>
      <c r="HB56" s="25"/>
      <c r="HC56" s="25"/>
      <c r="HD56" s="25"/>
      <c r="HE56" s="25"/>
      <c r="HF56" s="25"/>
      <c r="HG56" s="25"/>
      <c r="HH56" s="25"/>
      <c r="HI56" s="25"/>
      <c r="HJ56" s="25"/>
      <c r="HK56" s="25"/>
      <c r="HL56" s="25"/>
      <c r="HM56" s="25"/>
      <c r="HN56" s="25"/>
      <c r="HO56" s="25"/>
      <c r="HP56" s="25"/>
      <c r="HQ56" s="25"/>
      <c r="HR56" s="25"/>
      <c r="HS56" s="25"/>
      <c r="HT56" s="25"/>
    </row>
    <row r="58" spans="1:228" s="4" customFormat="1" x14ac:dyDescent="0.25">
      <c r="B58" s="1"/>
      <c r="C58" s="8"/>
      <c r="D58" s="1"/>
      <c r="E58" s="1"/>
      <c r="F58" s="1"/>
      <c r="G58" s="1"/>
      <c r="H58" s="1"/>
      <c r="I58" s="1"/>
      <c r="J58" s="1"/>
      <c r="K58" s="1"/>
      <c r="L58" s="1"/>
      <c r="M58" s="9"/>
      <c r="N58" s="1"/>
      <c r="O58" s="1"/>
      <c r="P58" s="1"/>
      <c r="Q58" s="1"/>
      <c r="R58" s="1"/>
      <c r="S58" s="1"/>
      <c r="T58" s="273" t="s">
        <v>1875</v>
      </c>
      <c r="U58" s="273"/>
      <c r="V58" s="273"/>
      <c r="W58" s="273"/>
      <c r="X58" s="273"/>
      <c r="Y58" s="273"/>
      <c r="Z58" s="273"/>
      <c r="AA58" s="273"/>
      <c r="AB58" s="273"/>
      <c r="AC58" s="273"/>
      <c r="AD58" s="273"/>
    </row>
    <row r="59" spans="1:228" s="4" customFormat="1" x14ac:dyDescent="0.25">
      <c r="B59" s="1"/>
      <c r="C59" s="274" t="s">
        <v>1876</v>
      </c>
      <c r="D59" s="274"/>
      <c r="E59" s="274"/>
      <c r="F59" s="274"/>
      <c r="G59" s="274"/>
      <c r="H59" s="274"/>
      <c r="I59" s="274"/>
      <c r="J59" s="274"/>
      <c r="K59" s="274"/>
      <c r="L59" s="274"/>
      <c r="M59" s="274"/>
      <c r="N59" s="1"/>
      <c r="O59" s="1"/>
      <c r="P59" s="1"/>
      <c r="Q59" s="1"/>
      <c r="R59" s="1"/>
      <c r="S59" s="1"/>
      <c r="T59" s="238" t="s">
        <v>1877</v>
      </c>
      <c r="U59" s="238"/>
      <c r="V59" s="238"/>
      <c r="W59" s="238"/>
      <c r="X59" s="238"/>
      <c r="Y59" s="238"/>
      <c r="Z59" s="238"/>
      <c r="AA59" s="238"/>
      <c r="AB59" s="238"/>
      <c r="AC59" s="238"/>
      <c r="AD59" s="238"/>
    </row>
    <row r="66" spans="2:30" s="181" customFormat="1" x14ac:dyDescent="0.25">
      <c r="B66" s="98"/>
      <c r="C66" s="274" t="s">
        <v>1878</v>
      </c>
      <c r="D66" s="274"/>
      <c r="E66" s="274"/>
      <c r="F66" s="274"/>
      <c r="G66" s="274"/>
      <c r="H66" s="274"/>
      <c r="I66" s="274"/>
      <c r="J66" s="274"/>
      <c r="K66" s="274"/>
      <c r="L66" s="274"/>
      <c r="M66" s="274"/>
      <c r="N66" s="98"/>
      <c r="O66" s="98"/>
      <c r="P66" s="98"/>
      <c r="Q66" s="98"/>
      <c r="R66" s="98"/>
      <c r="S66" s="98"/>
      <c r="T66" s="238" t="s">
        <v>1879</v>
      </c>
      <c r="U66" s="238"/>
      <c r="V66" s="238"/>
      <c r="W66" s="238"/>
      <c r="X66" s="238"/>
      <c r="Y66" s="238"/>
      <c r="Z66" s="238"/>
      <c r="AA66" s="238"/>
      <c r="AB66" s="238"/>
      <c r="AC66" s="238"/>
      <c r="AD66" s="238"/>
    </row>
    <row r="83" spans="1:228" s="20" customFormat="1" x14ac:dyDescent="0.25">
      <c r="A83" s="16"/>
      <c r="B83" s="18"/>
      <c r="C83" s="17"/>
      <c r="D83" s="197" t="s">
        <v>1884</v>
      </c>
      <c r="E83" s="18"/>
      <c r="F83" s="18"/>
      <c r="G83" s="29"/>
      <c r="H83" s="29"/>
      <c r="I83" s="29"/>
      <c r="J83" s="18"/>
      <c r="K83" s="18"/>
      <c r="L83" s="18"/>
      <c r="M83" s="19"/>
      <c r="N83" s="18"/>
      <c r="O83" s="29"/>
      <c r="P83" s="29"/>
      <c r="Q83" s="18"/>
      <c r="R83" s="29"/>
      <c r="S83" s="29"/>
      <c r="T83" s="29"/>
      <c r="U83" s="29"/>
      <c r="V83" s="29"/>
      <c r="W83" s="18"/>
      <c r="X83" s="18"/>
      <c r="Y83" s="18"/>
      <c r="Z83" s="70"/>
      <c r="AA83" s="18"/>
      <c r="AB83" s="18"/>
      <c r="AD83" s="18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  <c r="GA83" s="16"/>
      <c r="GB83" s="16"/>
      <c r="GC83" s="16"/>
      <c r="GD83" s="16"/>
      <c r="GE83" s="16"/>
      <c r="GF83" s="16"/>
      <c r="GG83" s="16"/>
      <c r="GH83" s="16"/>
      <c r="GI83" s="16"/>
      <c r="GJ83" s="16"/>
      <c r="GK83" s="16"/>
      <c r="GL83" s="16"/>
      <c r="GM83" s="16"/>
      <c r="GN83" s="16"/>
      <c r="GO83" s="16"/>
      <c r="GP83" s="16"/>
      <c r="GQ83" s="16"/>
      <c r="GR83" s="16"/>
      <c r="GS83" s="16"/>
      <c r="GT83" s="16"/>
      <c r="GU83" s="16"/>
      <c r="GV83" s="16"/>
      <c r="GW83" s="16"/>
      <c r="GX83" s="16"/>
      <c r="GY83" s="16"/>
      <c r="GZ83" s="16"/>
      <c r="HA83" s="16"/>
      <c r="HB83" s="16"/>
      <c r="HC83" s="16"/>
      <c r="HD83" s="16"/>
      <c r="HE83" s="16"/>
      <c r="HF83" s="16"/>
      <c r="HG83" s="16"/>
      <c r="HH83" s="16"/>
      <c r="HI83" s="16"/>
      <c r="HJ83" s="16"/>
      <c r="HK83" s="16"/>
      <c r="HL83" s="16"/>
      <c r="HM83" s="16"/>
      <c r="HN83" s="16"/>
      <c r="HO83" s="16"/>
      <c r="HP83" s="16"/>
      <c r="HQ83" s="16"/>
      <c r="HR83" s="16"/>
      <c r="HS83" s="16"/>
      <c r="HT83" s="16"/>
    </row>
    <row r="84" spans="1:228" s="20" customFormat="1" ht="63" x14ac:dyDescent="0.25">
      <c r="A84" s="16"/>
      <c r="B84" s="18"/>
      <c r="C84" s="17"/>
      <c r="D84" s="251" t="s">
        <v>684</v>
      </c>
      <c r="E84" s="251"/>
      <c r="F84" s="251"/>
      <c r="G84" s="251"/>
      <c r="H84" s="44"/>
      <c r="I84" s="44"/>
      <c r="J84" s="43"/>
      <c r="K84" s="245" t="s">
        <v>34</v>
      </c>
      <c r="L84" s="245"/>
      <c r="M84" s="245"/>
      <c r="N84" s="245" t="s">
        <v>35</v>
      </c>
      <c r="O84" s="245"/>
      <c r="P84" s="245"/>
      <c r="Q84" s="245"/>
      <c r="R84" s="44"/>
      <c r="S84" s="44"/>
      <c r="T84" s="182" t="s">
        <v>1880</v>
      </c>
      <c r="U84" s="182" t="s">
        <v>43</v>
      </c>
      <c r="V84" s="182" t="s">
        <v>38</v>
      </c>
      <c r="W84" s="16"/>
      <c r="X84" s="89"/>
      <c r="Y84" s="89"/>
      <c r="Z84" s="93"/>
      <c r="AA84" s="89"/>
      <c r="AB84" s="96">
        <f>COUNTIF($E$10:$E$55,"Nữ")</f>
        <v>18</v>
      </c>
      <c r="AD84" s="18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  <c r="GA84" s="16"/>
      <c r="GB84" s="16"/>
      <c r="GC84" s="16"/>
      <c r="GD84" s="16"/>
      <c r="GE84" s="16"/>
      <c r="GF84" s="16"/>
      <c r="GG84" s="16"/>
      <c r="GH84" s="16"/>
      <c r="GI84" s="16"/>
      <c r="GJ84" s="16"/>
      <c r="GK84" s="16"/>
      <c r="GL84" s="16"/>
      <c r="GM84" s="16"/>
      <c r="GN84" s="16"/>
      <c r="GO84" s="16"/>
      <c r="GP84" s="16"/>
      <c r="GQ84" s="16"/>
      <c r="GR84" s="16"/>
      <c r="GS84" s="16"/>
      <c r="GT84" s="16"/>
      <c r="GU84" s="16"/>
      <c r="GV84" s="16"/>
      <c r="GW84" s="16"/>
      <c r="GX84" s="16"/>
      <c r="GY84" s="16"/>
      <c r="GZ84" s="16"/>
      <c r="HA84" s="16"/>
      <c r="HB84" s="16"/>
      <c r="HC84" s="16"/>
      <c r="HD84" s="16"/>
      <c r="HE84" s="16"/>
      <c r="HF84" s="16"/>
      <c r="HG84" s="16"/>
      <c r="HH84" s="16"/>
      <c r="HI84" s="16"/>
      <c r="HJ84" s="16"/>
      <c r="HK84" s="16"/>
      <c r="HL84" s="16"/>
      <c r="HM84" s="16"/>
      <c r="HN84" s="16"/>
      <c r="HO84" s="16"/>
      <c r="HP84" s="16"/>
      <c r="HQ84" s="16"/>
      <c r="HR84" s="16"/>
      <c r="HS84" s="16"/>
      <c r="HT84" s="16"/>
    </row>
    <row r="85" spans="1:228" s="20" customFormat="1" ht="31.5" x14ac:dyDescent="0.25">
      <c r="A85" s="16"/>
      <c r="B85" s="18"/>
      <c r="C85" s="17"/>
      <c r="D85" s="96" t="s">
        <v>490</v>
      </c>
      <c r="E85" s="256">
        <f>COUNTIF($M$10:$M$55,"Tiến sĩ")</f>
        <v>0</v>
      </c>
      <c r="F85" s="256"/>
      <c r="G85" s="256"/>
      <c r="H85" s="95"/>
      <c r="I85" s="95"/>
      <c r="J85" s="96"/>
      <c r="K85" s="95" t="s">
        <v>83</v>
      </c>
      <c r="L85" s="96"/>
      <c r="M85" s="96">
        <f>COUNTIF($Q$10:$Q$55,"ThS")</f>
        <v>0</v>
      </c>
      <c r="N85" s="15" t="s">
        <v>690</v>
      </c>
      <c r="O85" s="95"/>
      <c r="P85" s="97"/>
      <c r="Q85" s="95">
        <v>3</v>
      </c>
      <c r="R85" s="95"/>
      <c r="S85" s="97"/>
      <c r="T85" s="96">
        <f>COUNTIF($AB$10:$AB$55,"x")</f>
        <v>2</v>
      </c>
      <c r="U85" s="96">
        <f>COUNTIF($E$10:$E$55,"Nam")</f>
        <v>27</v>
      </c>
      <c r="V85" s="96">
        <f>COUNTIF($E$10:$E$55,"Nữ")</f>
        <v>18</v>
      </c>
      <c r="W85" s="183"/>
      <c r="X85" s="89"/>
      <c r="Y85" s="89"/>
      <c r="Z85" s="93"/>
      <c r="AA85" s="89"/>
      <c r="AB85" s="89"/>
      <c r="AD85" s="18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  <c r="DD85" s="16"/>
      <c r="DE85" s="16"/>
      <c r="DF85" s="16"/>
      <c r="DG85" s="16"/>
      <c r="DH85" s="16"/>
      <c r="DI85" s="16"/>
      <c r="DJ85" s="16"/>
      <c r="DK85" s="16"/>
      <c r="DL85" s="16"/>
      <c r="DM85" s="16"/>
      <c r="DN85" s="16"/>
      <c r="DO85" s="16"/>
      <c r="DP85" s="16"/>
      <c r="DQ85" s="16"/>
      <c r="DR85" s="16"/>
      <c r="DS85" s="16"/>
      <c r="DT85" s="16"/>
      <c r="DU85" s="16"/>
      <c r="DV85" s="16"/>
      <c r="DW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  <c r="EK85" s="16"/>
      <c r="EL85" s="16"/>
      <c r="EM85" s="16"/>
      <c r="EN85" s="16"/>
      <c r="EO85" s="16"/>
      <c r="EP85" s="16"/>
      <c r="EQ85" s="16"/>
      <c r="ER85" s="16"/>
      <c r="ES85" s="16"/>
      <c r="ET85" s="16"/>
      <c r="EU85" s="16"/>
      <c r="EV85" s="16"/>
      <c r="EW85" s="16"/>
      <c r="EX85" s="16"/>
      <c r="EY85" s="16"/>
      <c r="EZ85" s="16"/>
      <c r="FA85" s="16"/>
      <c r="FB85" s="16"/>
      <c r="FC85" s="16"/>
      <c r="FD85" s="16"/>
      <c r="FE85" s="16"/>
      <c r="FF85" s="16"/>
      <c r="FG85" s="16"/>
      <c r="FH85" s="16"/>
      <c r="FI85" s="16"/>
      <c r="FJ85" s="16"/>
      <c r="FK85" s="16"/>
      <c r="FL85" s="16"/>
      <c r="FM85" s="16"/>
      <c r="FN85" s="16"/>
      <c r="FO85" s="16"/>
      <c r="FP85" s="16"/>
      <c r="FQ85" s="16"/>
      <c r="FR85" s="16"/>
      <c r="FS85" s="16"/>
      <c r="FT85" s="16"/>
      <c r="FU85" s="16"/>
      <c r="FV85" s="16"/>
      <c r="FW85" s="16"/>
      <c r="FX85" s="16"/>
      <c r="FY85" s="16"/>
      <c r="FZ85" s="16"/>
      <c r="GA85" s="16"/>
      <c r="GB85" s="16"/>
      <c r="GC85" s="16"/>
      <c r="GD85" s="16"/>
      <c r="GE85" s="16"/>
      <c r="GF85" s="16"/>
      <c r="GG85" s="16"/>
      <c r="GH85" s="16"/>
      <c r="GI85" s="16"/>
      <c r="GJ85" s="16"/>
      <c r="GK85" s="16"/>
      <c r="GL85" s="16"/>
      <c r="GM85" s="16"/>
      <c r="GN85" s="16"/>
      <c r="GO85" s="16"/>
      <c r="GP85" s="16"/>
      <c r="GQ85" s="16"/>
      <c r="GR85" s="16"/>
      <c r="GS85" s="16"/>
      <c r="GT85" s="16"/>
      <c r="GU85" s="16"/>
      <c r="GV85" s="16"/>
      <c r="GW85" s="16"/>
      <c r="GX85" s="16"/>
      <c r="GY85" s="16"/>
      <c r="GZ85" s="16"/>
      <c r="HA85" s="16"/>
      <c r="HB85" s="16"/>
      <c r="HC85" s="16"/>
      <c r="HD85" s="16"/>
      <c r="HE85" s="16"/>
      <c r="HF85" s="16"/>
      <c r="HG85" s="16"/>
      <c r="HH85" s="16"/>
      <c r="HI85" s="16"/>
      <c r="HJ85" s="16"/>
      <c r="HK85" s="16"/>
      <c r="HL85" s="16"/>
      <c r="HM85" s="16"/>
      <c r="HN85" s="16"/>
      <c r="HO85" s="16"/>
      <c r="HP85" s="16"/>
      <c r="HQ85" s="16"/>
      <c r="HR85" s="16"/>
      <c r="HS85" s="16"/>
      <c r="HT85" s="16"/>
    </row>
    <row r="86" spans="1:228" s="20" customFormat="1" ht="31.5" x14ac:dyDescent="0.25">
      <c r="A86" s="16"/>
      <c r="B86" s="18"/>
      <c r="C86" s="17"/>
      <c r="D86" s="96" t="s">
        <v>83</v>
      </c>
      <c r="E86" s="256">
        <f>COUNTIF($M$10:$M$55,"Thạc sĩ ")</f>
        <v>11</v>
      </c>
      <c r="F86" s="256"/>
      <c r="G86" s="256"/>
      <c r="H86" s="95"/>
      <c r="I86" s="95"/>
      <c r="J86" s="96"/>
      <c r="K86" s="95" t="s">
        <v>125</v>
      </c>
      <c r="L86" s="96"/>
      <c r="M86" s="96">
        <f>COUNTIF($Q$10:$Q$55,"ĐH")</f>
        <v>0</v>
      </c>
      <c r="N86" s="15" t="s">
        <v>689</v>
      </c>
      <c r="O86" s="95"/>
      <c r="P86" s="97"/>
      <c r="Q86" s="95">
        <v>6</v>
      </c>
      <c r="R86" s="95"/>
      <c r="S86" s="97"/>
      <c r="T86" s="184"/>
      <c r="U86" s="184"/>
      <c r="V86" s="184"/>
      <c r="W86" s="184"/>
      <c r="X86" s="89"/>
      <c r="Y86" s="89"/>
      <c r="Z86" s="93"/>
      <c r="AA86" s="89"/>
      <c r="AB86" s="89"/>
      <c r="AD86" s="18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  <c r="GA86" s="16"/>
      <c r="GB86" s="16"/>
      <c r="GC86" s="16"/>
      <c r="GD86" s="16"/>
      <c r="GE86" s="16"/>
      <c r="GF86" s="16"/>
      <c r="GG86" s="16"/>
      <c r="GH86" s="16"/>
      <c r="GI86" s="16"/>
      <c r="GJ86" s="16"/>
      <c r="GK86" s="16"/>
      <c r="GL86" s="16"/>
      <c r="GM86" s="16"/>
      <c r="GN86" s="16"/>
      <c r="GO86" s="16"/>
      <c r="GP86" s="16"/>
      <c r="GQ86" s="16"/>
      <c r="GR86" s="16"/>
      <c r="GS86" s="16"/>
      <c r="GT86" s="16"/>
      <c r="GU86" s="16"/>
      <c r="GV86" s="16"/>
      <c r="GW86" s="16"/>
      <c r="GX86" s="16"/>
      <c r="GY86" s="16"/>
      <c r="GZ86" s="16"/>
      <c r="HA86" s="16"/>
      <c r="HB86" s="16"/>
      <c r="HC86" s="16"/>
      <c r="HD86" s="16"/>
      <c r="HE86" s="16"/>
      <c r="HF86" s="16"/>
      <c r="HG86" s="16"/>
      <c r="HH86" s="16"/>
      <c r="HI86" s="16"/>
      <c r="HJ86" s="16"/>
      <c r="HK86" s="16"/>
      <c r="HL86" s="16"/>
      <c r="HM86" s="16"/>
      <c r="HN86" s="16"/>
      <c r="HO86" s="16"/>
      <c r="HP86" s="16"/>
      <c r="HQ86" s="16"/>
      <c r="HR86" s="16"/>
      <c r="HS86" s="16"/>
      <c r="HT86" s="16"/>
    </row>
    <row r="87" spans="1:228" s="20" customFormat="1" ht="31.5" x14ac:dyDescent="0.25">
      <c r="A87" s="16"/>
      <c r="B87" s="18"/>
      <c r="C87" s="17"/>
      <c r="D87" s="96" t="s">
        <v>125</v>
      </c>
      <c r="E87" s="256">
        <f>COUNTIF($M$10:$M$55,"Đại học")</f>
        <v>34</v>
      </c>
      <c r="F87" s="256"/>
      <c r="G87" s="256"/>
      <c r="H87" s="95"/>
      <c r="I87" s="95"/>
      <c r="J87" s="96"/>
      <c r="K87" s="95" t="s">
        <v>143</v>
      </c>
      <c r="L87" s="96"/>
      <c r="M87" s="96">
        <f>COUNTIF($Q$10:$Q$55,"IC3")</f>
        <v>0</v>
      </c>
      <c r="N87" s="15" t="s">
        <v>691</v>
      </c>
      <c r="O87" s="95"/>
      <c r="P87" s="97"/>
      <c r="Q87" s="95">
        <v>2</v>
      </c>
      <c r="R87" s="95"/>
      <c r="S87" s="97"/>
      <c r="T87" s="184"/>
      <c r="U87" s="184"/>
      <c r="V87" s="184"/>
      <c r="W87" s="184"/>
      <c r="X87" s="89"/>
      <c r="Y87" s="89"/>
      <c r="Z87" s="93"/>
      <c r="AA87" s="89"/>
      <c r="AB87" s="89"/>
      <c r="AD87" s="18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  <c r="FH87" s="16"/>
      <c r="FI87" s="16"/>
      <c r="FJ87" s="16"/>
      <c r="FK87" s="16"/>
      <c r="FL87" s="16"/>
      <c r="FM87" s="16"/>
      <c r="FN87" s="16"/>
      <c r="FO87" s="16"/>
      <c r="FP87" s="16"/>
      <c r="FQ87" s="16"/>
      <c r="FR87" s="16"/>
      <c r="FS87" s="16"/>
      <c r="FT87" s="16"/>
      <c r="FU87" s="16"/>
      <c r="FV87" s="16"/>
      <c r="FW87" s="16"/>
      <c r="FX87" s="16"/>
      <c r="FY87" s="16"/>
      <c r="FZ87" s="16"/>
      <c r="GA87" s="16"/>
      <c r="GB87" s="16"/>
      <c r="GC87" s="16"/>
      <c r="GD87" s="16"/>
      <c r="GE87" s="16"/>
      <c r="GF87" s="16"/>
      <c r="GG87" s="16"/>
      <c r="GH87" s="16"/>
      <c r="GI87" s="16"/>
      <c r="GJ87" s="16"/>
      <c r="GK87" s="16"/>
      <c r="GL87" s="16"/>
      <c r="GM87" s="16"/>
      <c r="GN87" s="16"/>
      <c r="GO87" s="16"/>
      <c r="GP87" s="16"/>
      <c r="GQ87" s="16"/>
      <c r="GR87" s="16"/>
      <c r="GS87" s="16"/>
      <c r="GT87" s="16"/>
      <c r="GU87" s="16"/>
      <c r="GV87" s="16"/>
      <c r="GW87" s="16"/>
      <c r="GX87" s="16"/>
      <c r="GY87" s="16"/>
      <c r="GZ87" s="16"/>
      <c r="HA87" s="16"/>
      <c r="HB87" s="16"/>
      <c r="HC87" s="16"/>
      <c r="HD87" s="16"/>
      <c r="HE87" s="16"/>
      <c r="HF87" s="16"/>
      <c r="HG87" s="16"/>
      <c r="HH87" s="16"/>
      <c r="HI87" s="16"/>
      <c r="HJ87" s="16"/>
      <c r="HK87" s="16"/>
      <c r="HL87" s="16"/>
      <c r="HM87" s="16"/>
      <c r="HN87" s="16"/>
      <c r="HO87" s="16"/>
      <c r="HP87" s="16"/>
      <c r="HQ87" s="16"/>
      <c r="HR87" s="16"/>
      <c r="HS87" s="16"/>
      <c r="HT87" s="16"/>
    </row>
    <row r="88" spans="1:228" s="20" customFormat="1" x14ac:dyDescent="0.25">
      <c r="A88" s="16"/>
      <c r="B88" s="18"/>
      <c r="C88" s="17"/>
      <c r="D88" s="95"/>
      <c r="E88" s="257"/>
      <c r="F88" s="257"/>
      <c r="G88" s="257"/>
      <c r="H88" s="95"/>
      <c r="I88" s="95"/>
      <c r="J88" s="96"/>
      <c r="K88" s="95" t="s">
        <v>60</v>
      </c>
      <c r="L88" s="96"/>
      <c r="M88" s="96">
        <f>COUNTIF($Q$10:$Q$55,"A")</f>
        <v>15</v>
      </c>
      <c r="N88" s="95" t="s">
        <v>125</v>
      </c>
      <c r="O88" s="95"/>
      <c r="P88" s="97"/>
      <c r="Q88" s="95">
        <f>COUNTIF($T$10:$T$55,"ĐH")</f>
        <v>0</v>
      </c>
      <c r="R88" s="95"/>
      <c r="S88" s="97"/>
      <c r="T88" s="184"/>
      <c r="U88" s="184"/>
      <c r="V88" s="184"/>
      <c r="W88" s="184"/>
      <c r="X88" s="89"/>
      <c r="Y88" s="89"/>
      <c r="Z88" s="93"/>
      <c r="AA88" s="89"/>
      <c r="AB88" s="89"/>
      <c r="AD88" s="18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  <c r="FH88" s="16"/>
      <c r="FI88" s="16"/>
      <c r="FJ88" s="16"/>
      <c r="FK88" s="16"/>
      <c r="FL88" s="16"/>
      <c r="FM88" s="16"/>
      <c r="FN88" s="16"/>
      <c r="FO88" s="16"/>
      <c r="FP88" s="16"/>
      <c r="FQ88" s="16"/>
      <c r="FR88" s="16"/>
      <c r="FS88" s="16"/>
      <c r="FT88" s="16"/>
      <c r="FU88" s="16"/>
      <c r="FV88" s="16"/>
      <c r="FW88" s="16"/>
      <c r="FX88" s="16"/>
      <c r="FY88" s="16"/>
      <c r="FZ88" s="16"/>
      <c r="GA88" s="16"/>
      <c r="GB88" s="16"/>
      <c r="GC88" s="16"/>
      <c r="GD88" s="16"/>
      <c r="GE88" s="16"/>
      <c r="GF88" s="16"/>
      <c r="GG88" s="16"/>
      <c r="GH88" s="16"/>
      <c r="GI88" s="16"/>
      <c r="GJ88" s="16"/>
      <c r="GK88" s="16"/>
      <c r="GL88" s="16"/>
      <c r="GM88" s="16"/>
      <c r="GN88" s="16"/>
      <c r="GO88" s="16"/>
      <c r="GP88" s="16"/>
      <c r="GQ88" s="16"/>
      <c r="GR88" s="16"/>
      <c r="GS88" s="16"/>
      <c r="GT88" s="16"/>
      <c r="GU88" s="16"/>
      <c r="GV88" s="16"/>
      <c r="GW88" s="16"/>
      <c r="GX88" s="16"/>
      <c r="GY88" s="16"/>
      <c r="GZ88" s="16"/>
      <c r="HA88" s="16"/>
      <c r="HB88" s="16"/>
      <c r="HC88" s="16"/>
      <c r="HD88" s="16"/>
      <c r="HE88" s="16"/>
      <c r="HF88" s="16"/>
      <c r="HG88" s="16"/>
      <c r="HH88" s="16"/>
      <c r="HI88" s="16"/>
      <c r="HJ88" s="16"/>
      <c r="HK88" s="16"/>
      <c r="HL88" s="16"/>
      <c r="HM88" s="16"/>
      <c r="HN88" s="16"/>
      <c r="HO88" s="16"/>
      <c r="HP88" s="16"/>
      <c r="HQ88" s="16"/>
      <c r="HR88" s="16"/>
      <c r="HS88" s="16"/>
      <c r="HT88" s="16"/>
    </row>
    <row r="89" spans="1:228" s="20" customFormat="1" x14ac:dyDescent="0.25">
      <c r="A89" s="16"/>
      <c r="B89" s="18"/>
      <c r="C89" s="17"/>
      <c r="D89" s="95"/>
      <c r="E89" s="257"/>
      <c r="F89" s="257"/>
      <c r="G89" s="257"/>
      <c r="H89" s="95"/>
      <c r="I89" s="95"/>
      <c r="J89" s="96"/>
      <c r="K89" s="95" t="s">
        <v>55</v>
      </c>
      <c r="L89" s="96"/>
      <c r="M89" s="96">
        <f>COUNTIF($Q$10:$Q$55,"B")</f>
        <v>13</v>
      </c>
      <c r="N89" s="95" t="s">
        <v>119</v>
      </c>
      <c r="O89" s="95"/>
      <c r="P89" s="97"/>
      <c r="Q89" s="95">
        <f>COUNTIF($T$10:$T$55,"C")</f>
        <v>2</v>
      </c>
      <c r="R89" s="95"/>
      <c r="S89" s="97"/>
      <c r="T89" s="184"/>
      <c r="U89" s="184"/>
      <c r="V89" s="184"/>
      <c r="W89" s="184"/>
      <c r="X89" s="89"/>
      <c r="Y89" s="89"/>
      <c r="Z89" s="93"/>
      <c r="AA89" s="89"/>
      <c r="AB89" s="89"/>
      <c r="AD89" s="18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  <c r="DD89" s="16"/>
      <c r="DE89" s="16"/>
      <c r="DF89" s="16"/>
      <c r="DG89" s="16"/>
      <c r="DH89" s="16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  <c r="DV89" s="16"/>
      <c r="DW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  <c r="FD89" s="16"/>
      <c r="FE89" s="16"/>
      <c r="FF89" s="16"/>
      <c r="FG89" s="16"/>
      <c r="FH89" s="16"/>
      <c r="FI89" s="16"/>
      <c r="FJ89" s="16"/>
      <c r="FK89" s="16"/>
      <c r="FL89" s="16"/>
      <c r="FM89" s="16"/>
      <c r="FN89" s="16"/>
      <c r="FO89" s="16"/>
      <c r="FP89" s="16"/>
      <c r="FQ89" s="16"/>
      <c r="FR89" s="16"/>
      <c r="FS89" s="16"/>
      <c r="FT89" s="16"/>
      <c r="FU89" s="16"/>
      <c r="FV89" s="16"/>
      <c r="FW89" s="16"/>
      <c r="FX89" s="16"/>
      <c r="FY89" s="16"/>
      <c r="FZ89" s="16"/>
      <c r="GA89" s="16"/>
      <c r="GB89" s="16"/>
      <c r="GC89" s="16"/>
      <c r="GD89" s="16"/>
      <c r="GE89" s="16"/>
      <c r="GF89" s="16"/>
      <c r="GG89" s="16"/>
      <c r="GH89" s="16"/>
      <c r="GI89" s="16"/>
      <c r="GJ89" s="16"/>
      <c r="GK89" s="16"/>
      <c r="GL89" s="16"/>
      <c r="GM89" s="16"/>
      <c r="GN89" s="16"/>
      <c r="GO89" s="16"/>
      <c r="GP89" s="16"/>
      <c r="GQ89" s="16"/>
      <c r="GR89" s="16"/>
      <c r="GS89" s="16"/>
      <c r="GT89" s="16"/>
      <c r="GU89" s="16"/>
      <c r="GV89" s="16"/>
      <c r="GW89" s="16"/>
      <c r="GX89" s="16"/>
      <c r="GY89" s="16"/>
      <c r="GZ89" s="16"/>
      <c r="HA89" s="16"/>
      <c r="HB89" s="16"/>
      <c r="HC89" s="16"/>
      <c r="HD89" s="16"/>
      <c r="HE89" s="16"/>
      <c r="HF89" s="16"/>
      <c r="HG89" s="16"/>
      <c r="HH89" s="16"/>
      <c r="HI89" s="16"/>
      <c r="HJ89" s="16"/>
      <c r="HK89" s="16"/>
      <c r="HL89" s="16"/>
      <c r="HM89" s="16"/>
      <c r="HN89" s="16"/>
      <c r="HO89" s="16"/>
      <c r="HP89" s="16"/>
      <c r="HQ89" s="16"/>
      <c r="HR89" s="16"/>
      <c r="HS89" s="16"/>
      <c r="HT89" s="16"/>
    </row>
    <row r="90" spans="1:228" s="20" customFormat="1" x14ac:dyDescent="0.25">
      <c r="A90" s="16"/>
      <c r="B90" s="18"/>
      <c r="C90" s="17"/>
      <c r="D90" s="95"/>
      <c r="E90" s="257"/>
      <c r="F90" s="257"/>
      <c r="G90" s="257"/>
      <c r="H90" s="95"/>
      <c r="I90" s="95"/>
      <c r="J90" s="96"/>
      <c r="K90" s="95" t="s">
        <v>682</v>
      </c>
      <c r="L90" s="96"/>
      <c r="M90" s="96">
        <f>COUNTIF($Q$10:$Q$55,"Ứng dụng  CNTT cơ bản")</f>
        <v>5</v>
      </c>
      <c r="N90" s="95" t="s">
        <v>151</v>
      </c>
      <c r="O90" s="95"/>
      <c r="P90" s="97"/>
      <c r="Q90" s="95">
        <f>COUNTIF($T$10:$T$55,"B2.1")</f>
        <v>0</v>
      </c>
      <c r="R90" s="95"/>
      <c r="S90" s="97"/>
      <c r="T90" s="184"/>
      <c r="U90" s="184"/>
      <c r="V90" s="184"/>
      <c r="W90" s="184"/>
      <c r="X90" s="89"/>
      <c r="Y90" s="89"/>
      <c r="Z90" s="93"/>
      <c r="AA90" s="89"/>
      <c r="AB90" s="89"/>
      <c r="AD90" s="18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  <c r="GA90" s="16"/>
      <c r="GB90" s="16"/>
      <c r="GC90" s="16"/>
      <c r="GD90" s="16"/>
      <c r="GE90" s="16"/>
      <c r="GF90" s="16"/>
      <c r="GG90" s="16"/>
      <c r="GH90" s="16"/>
      <c r="GI90" s="16"/>
      <c r="GJ90" s="16"/>
      <c r="GK90" s="16"/>
      <c r="GL90" s="16"/>
      <c r="GM90" s="16"/>
      <c r="GN90" s="16"/>
      <c r="GO90" s="16"/>
      <c r="GP90" s="16"/>
      <c r="GQ90" s="16"/>
      <c r="GR90" s="16"/>
      <c r="GS90" s="16"/>
      <c r="GT90" s="16"/>
      <c r="GU90" s="16"/>
      <c r="GV90" s="16"/>
      <c r="GW90" s="16"/>
      <c r="GX90" s="16"/>
      <c r="GY90" s="16"/>
      <c r="GZ90" s="16"/>
      <c r="HA90" s="16"/>
      <c r="HB90" s="16"/>
      <c r="HC90" s="16"/>
      <c r="HD90" s="16"/>
      <c r="HE90" s="16"/>
      <c r="HF90" s="16"/>
      <c r="HG90" s="16"/>
      <c r="HH90" s="16"/>
      <c r="HI90" s="16"/>
      <c r="HJ90" s="16"/>
      <c r="HK90" s="16"/>
      <c r="HL90" s="16"/>
      <c r="HM90" s="16"/>
      <c r="HN90" s="16"/>
      <c r="HO90" s="16"/>
      <c r="HP90" s="16"/>
      <c r="HQ90" s="16"/>
      <c r="HR90" s="16"/>
      <c r="HS90" s="16"/>
      <c r="HT90" s="16"/>
    </row>
    <row r="91" spans="1:228" s="20" customFormat="1" x14ac:dyDescent="0.25">
      <c r="A91" s="16"/>
      <c r="B91" s="18"/>
      <c r="C91" s="17"/>
      <c r="D91" s="95"/>
      <c r="E91" s="257"/>
      <c r="F91" s="257"/>
      <c r="G91" s="257"/>
      <c r="H91" s="95"/>
      <c r="I91" s="95"/>
      <c r="J91" s="96"/>
      <c r="K91" s="95" t="s">
        <v>686</v>
      </c>
      <c r="L91" s="96"/>
      <c r="M91" s="96">
        <f>COUNTIF($Q$10:$Q$55,"Ứng dụng CNTT nâng cao")</f>
        <v>1</v>
      </c>
      <c r="N91" s="96" t="s">
        <v>688</v>
      </c>
      <c r="O91" s="95"/>
      <c r="P91" s="97"/>
      <c r="Q91" s="95">
        <f>COUNTIF($T$10:$T$55,"B2")</f>
        <v>0</v>
      </c>
      <c r="R91" s="95"/>
      <c r="S91" s="97"/>
      <c r="T91" s="184"/>
      <c r="U91" s="184"/>
      <c r="V91" s="184"/>
      <c r="W91" s="184"/>
      <c r="X91" s="89"/>
      <c r="Y91" s="89"/>
      <c r="Z91" s="93"/>
      <c r="AA91" s="89"/>
      <c r="AB91" s="89"/>
      <c r="AD91" s="18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  <c r="GA91" s="16"/>
      <c r="GB91" s="16"/>
      <c r="GC91" s="16"/>
      <c r="GD91" s="16"/>
      <c r="GE91" s="16"/>
      <c r="GF91" s="16"/>
      <c r="GG91" s="16"/>
      <c r="GH91" s="16"/>
      <c r="GI91" s="16"/>
      <c r="GJ91" s="16"/>
      <c r="GK91" s="16"/>
      <c r="GL91" s="16"/>
      <c r="GM91" s="16"/>
      <c r="GN91" s="16"/>
      <c r="GO91" s="16"/>
      <c r="GP91" s="16"/>
      <c r="GQ91" s="16"/>
      <c r="GR91" s="16"/>
      <c r="GS91" s="16"/>
      <c r="GT91" s="16"/>
      <c r="GU91" s="16"/>
      <c r="GV91" s="16"/>
      <c r="GW91" s="16"/>
      <c r="GX91" s="16"/>
      <c r="GY91" s="16"/>
      <c r="GZ91" s="16"/>
      <c r="HA91" s="16"/>
      <c r="HB91" s="16"/>
      <c r="HC91" s="16"/>
      <c r="HD91" s="16"/>
      <c r="HE91" s="16"/>
      <c r="HF91" s="16"/>
      <c r="HG91" s="16"/>
      <c r="HH91" s="16"/>
      <c r="HI91" s="16"/>
      <c r="HJ91" s="16"/>
      <c r="HK91" s="16"/>
      <c r="HL91" s="16"/>
      <c r="HM91" s="16"/>
      <c r="HN91" s="16"/>
      <c r="HO91" s="16"/>
      <c r="HP91" s="16"/>
      <c r="HQ91" s="16"/>
      <c r="HR91" s="16"/>
      <c r="HS91" s="16"/>
      <c r="HT91" s="16"/>
    </row>
    <row r="92" spans="1:228" s="20" customFormat="1" x14ac:dyDescent="0.25">
      <c r="A92" s="16"/>
      <c r="B92" s="18"/>
      <c r="C92" s="17"/>
      <c r="D92" s="95"/>
      <c r="E92" s="257"/>
      <c r="F92" s="257"/>
      <c r="G92" s="257"/>
      <c r="H92" s="95"/>
      <c r="I92" s="95"/>
      <c r="J92" s="96"/>
      <c r="K92" s="95" t="s">
        <v>683</v>
      </c>
      <c r="L92" s="96"/>
      <c r="M92" s="96">
        <f>COUNTIF($Q$10:$Q$55,"VP")</f>
        <v>1</v>
      </c>
      <c r="N92" s="95" t="s">
        <v>45</v>
      </c>
      <c r="O92" s="95"/>
      <c r="P92" s="97"/>
      <c r="Q92" s="95">
        <f>COUNTIF($T$10:$T$55,"B1")</f>
        <v>6</v>
      </c>
      <c r="R92" s="95"/>
      <c r="S92" s="97"/>
      <c r="T92" s="184"/>
      <c r="U92" s="184"/>
      <c r="V92" s="184"/>
      <c r="W92" s="184"/>
      <c r="X92" s="89"/>
      <c r="Y92" s="89"/>
      <c r="Z92" s="93"/>
      <c r="AA92" s="89"/>
      <c r="AB92" s="89"/>
      <c r="AD92" s="18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  <c r="FH92" s="16"/>
      <c r="FI92" s="16"/>
      <c r="FJ92" s="16"/>
      <c r="FK92" s="16"/>
      <c r="FL92" s="16"/>
      <c r="FM92" s="16"/>
      <c r="FN92" s="16"/>
      <c r="FO92" s="16"/>
      <c r="FP92" s="16"/>
      <c r="FQ92" s="16"/>
      <c r="FR92" s="16"/>
      <c r="FS92" s="16"/>
      <c r="FT92" s="16"/>
      <c r="FU92" s="16"/>
      <c r="FV92" s="16"/>
      <c r="FW92" s="16"/>
      <c r="FX92" s="16"/>
      <c r="FY92" s="16"/>
      <c r="FZ92" s="16"/>
      <c r="GA92" s="16"/>
      <c r="GB92" s="16"/>
      <c r="GC92" s="16"/>
      <c r="GD92" s="16"/>
      <c r="GE92" s="16"/>
      <c r="GF92" s="16"/>
      <c r="GG92" s="16"/>
      <c r="GH92" s="16"/>
      <c r="GI92" s="16"/>
      <c r="GJ92" s="16"/>
      <c r="GK92" s="16"/>
      <c r="GL92" s="16"/>
      <c r="GM92" s="16"/>
      <c r="GN92" s="16"/>
      <c r="GO92" s="16"/>
      <c r="GP92" s="16"/>
      <c r="GQ92" s="16"/>
      <c r="GR92" s="16"/>
      <c r="GS92" s="16"/>
      <c r="GT92" s="16"/>
      <c r="GU92" s="16"/>
      <c r="GV92" s="16"/>
      <c r="GW92" s="16"/>
      <c r="GX92" s="16"/>
      <c r="GY92" s="16"/>
      <c r="GZ92" s="16"/>
      <c r="HA92" s="16"/>
      <c r="HB92" s="16"/>
      <c r="HC92" s="16"/>
      <c r="HD92" s="16"/>
      <c r="HE92" s="16"/>
      <c r="HF92" s="16"/>
      <c r="HG92" s="16"/>
      <c r="HH92" s="16"/>
      <c r="HI92" s="16"/>
      <c r="HJ92" s="16"/>
      <c r="HK92" s="16"/>
      <c r="HL92" s="16"/>
      <c r="HM92" s="16"/>
      <c r="HN92" s="16"/>
      <c r="HO92" s="16"/>
      <c r="HP92" s="16"/>
      <c r="HQ92" s="16"/>
      <c r="HR92" s="16"/>
      <c r="HS92" s="16"/>
      <c r="HT92" s="16"/>
    </row>
    <row r="93" spans="1:228" s="20" customFormat="1" x14ac:dyDescent="0.25">
      <c r="A93" s="16"/>
      <c r="B93" s="18"/>
      <c r="C93" s="17"/>
      <c r="D93" s="95"/>
      <c r="E93" s="257"/>
      <c r="F93" s="257"/>
      <c r="G93" s="257"/>
      <c r="H93" s="95"/>
      <c r="I93" s="95"/>
      <c r="J93" s="96"/>
      <c r="K93" s="95" t="s">
        <v>231</v>
      </c>
      <c r="L93" s="96"/>
      <c r="M93" s="96">
        <f>COUNTIF($Q$10:$Q$55,"Autocad căn bản")</f>
        <v>0</v>
      </c>
      <c r="N93" s="96" t="s">
        <v>131</v>
      </c>
      <c r="O93" s="95"/>
      <c r="P93" s="95"/>
      <c r="Q93" s="95">
        <f>COUNTIF($T$10:$T$55,"A2")</f>
        <v>1</v>
      </c>
      <c r="R93" s="95"/>
      <c r="S93" s="97"/>
      <c r="T93" s="184"/>
      <c r="U93" s="184"/>
      <c r="V93" s="184"/>
      <c r="W93" s="184"/>
      <c r="X93" s="89"/>
      <c r="Y93" s="89"/>
      <c r="Z93" s="93"/>
      <c r="AA93" s="89"/>
      <c r="AB93" s="89"/>
      <c r="AD93" s="18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  <c r="DD93" s="16"/>
      <c r="DE93" s="16"/>
      <c r="DF93" s="16"/>
      <c r="DG93" s="16"/>
      <c r="DH93" s="16"/>
      <c r="DI93" s="16"/>
      <c r="DJ93" s="16"/>
      <c r="DK93" s="16"/>
      <c r="DL93" s="16"/>
      <c r="DM93" s="16"/>
      <c r="DN93" s="16"/>
      <c r="DO93" s="16"/>
      <c r="DP93" s="16"/>
      <c r="DQ93" s="16"/>
      <c r="DR93" s="16"/>
      <c r="DS93" s="16"/>
      <c r="DT93" s="16"/>
      <c r="DU93" s="16"/>
      <c r="DV93" s="16"/>
      <c r="DW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  <c r="FD93" s="16"/>
      <c r="FE93" s="16"/>
      <c r="FF93" s="16"/>
      <c r="FG93" s="16"/>
      <c r="FH93" s="16"/>
      <c r="FI93" s="16"/>
      <c r="FJ93" s="16"/>
      <c r="FK93" s="16"/>
      <c r="FL93" s="16"/>
      <c r="FM93" s="16"/>
      <c r="FN93" s="16"/>
      <c r="FO93" s="16"/>
      <c r="FP93" s="16"/>
      <c r="FQ93" s="16"/>
      <c r="FR93" s="16"/>
      <c r="FS93" s="16"/>
      <c r="FT93" s="16"/>
      <c r="FU93" s="16"/>
      <c r="FV93" s="16"/>
      <c r="FW93" s="16"/>
      <c r="FX93" s="16"/>
      <c r="FY93" s="16"/>
      <c r="FZ93" s="16"/>
      <c r="GA93" s="16"/>
      <c r="GB93" s="16"/>
      <c r="GC93" s="16"/>
      <c r="GD93" s="16"/>
      <c r="GE93" s="16"/>
      <c r="GF93" s="16"/>
      <c r="GG93" s="16"/>
      <c r="GH93" s="16"/>
      <c r="GI93" s="16"/>
      <c r="GJ93" s="16"/>
      <c r="GK93" s="16"/>
      <c r="GL93" s="16"/>
      <c r="GM93" s="16"/>
      <c r="GN93" s="16"/>
      <c r="GO93" s="16"/>
      <c r="GP93" s="16"/>
      <c r="GQ93" s="16"/>
      <c r="GR93" s="16"/>
      <c r="GS93" s="16"/>
      <c r="GT93" s="16"/>
      <c r="GU93" s="16"/>
      <c r="GV93" s="16"/>
      <c r="GW93" s="16"/>
      <c r="GX93" s="16"/>
      <c r="GY93" s="16"/>
      <c r="GZ93" s="16"/>
      <c r="HA93" s="16"/>
      <c r="HB93" s="16"/>
      <c r="HC93" s="16"/>
      <c r="HD93" s="16"/>
      <c r="HE93" s="16"/>
      <c r="HF93" s="16"/>
      <c r="HG93" s="16"/>
      <c r="HH93" s="16"/>
      <c r="HI93" s="16"/>
      <c r="HJ93" s="16"/>
      <c r="HK93" s="16"/>
      <c r="HL93" s="16"/>
      <c r="HM93" s="16"/>
      <c r="HN93" s="16"/>
      <c r="HO93" s="16"/>
      <c r="HP93" s="16"/>
      <c r="HQ93" s="16"/>
      <c r="HR93" s="16"/>
      <c r="HS93" s="16"/>
      <c r="HT93" s="16"/>
    </row>
    <row r="94" spans="1:228" s="20" customFormat="1" x14ac:dyDescent="0.25">
      <c r="A94" s="16"/>
      <c r="B94" s="18"/>
      <c r="C94" s="17"/>
      <c r="D94" s="95"/>
      <c r="E94" s="257"/>
      <c r="F94" s="257"/>
      <c r="G94" s="257"/>
      <c r="H94" s="95"/>
      <c r="I94" s="95"/>
      <c r="J94" s="96"/>
      <c r="K94" s="96" t="s">
        <v>234</v>
      </c>
      <c r="L94" s="96"/>
      <c r="M94" s="96">
        <f>COUNTIF($Q$10:$Q$55,"Kỹ thuật viên")</f>
        <v>0</v>
      </c>
      <c r="N94" s="95" t="s">
        <v>55</v>
      </c>
      <c r="O94" s="95"/>
      <c r="P94" s="95"/>
      <c r="Q94" s="95">
        <f>COUNTIF($T$10:$T$55,"B")</f>
        <v>26</v>
      </c>
      <c r="R94" s="95"/>
      <c r="S94" s="97"/>
      <c r="T94" s="184"/>
      <c r="U94" s="184"/>
      <c r="V94" s="184"/>
      <c r="W94" s="184"/>
      <c r="X94" s="89"/>
      <c r="Y94" s="89"/>
      <c r="Z94" s="93"/>
      <c r="AA94" s="89"/>
      <c r="AB94" s="89"/>
      <c r="AD94" s="18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  <c r="GA94" s="16"/>
      <c r="GB94" s="16"/>
      <c r="GC94" s="16"/>
      <c r="GD94" s="16"/>
      <c r="GE94" s="16"/>
      <c r="GF94" s="16"/>
      <c r="GG94" s="16"/>
      <c r="GH94" s="16"/>
      <c r="GI94" s="16"/>
      <c r="GJ94" s="16"/>
      <c r="GK94" s="16"/>
      <c r="GL94" s="16"/>
      <c r="GM94" s="16"/>
      <c r="GN94" s="16"/>
      <c r="GO94" s="16"/>
      <c r="GP94" s="16"/>
      <c r="GQ94" s="16"/>
      <c r="GR94" s="16"/>
      <c r="GS94" s="16"/>
      <c r="GT94" s="16"/>
      <c r="GU94" s="16"/>
      <c r="GV94" s="16"/>
      <c r="GW94" s="16"/>
      <c r="GX94" s="16"/>
      <c r="GY94" s="16"/>
      <c r="GZ94" s="16"/>
      <c r="HA94" s="16"/>
      <c r="HB94" s="16"/>
      <c r="HC94" s="16"/>
      <c r="HD94" s="16"/>
      <c r="HE94" s="16"/>
      <c r="HF94" s="16"/>
      <c r="HG94" s="16"/>
      <c r="HH94" s="16"/>
      <c r="HI94" s="16"/>
      <c r="HJ94" s="16"/>
      <c r="HK94" s="16"/>
      <c r="HL94" s="16"/>
      <c r="HM94" s="16"/>
      <c r="HN94" s="16"/>
      <c r="HO94" s="16"/>
      <c r="HP94" s="16"/>
      <c r="HQ94" s="16"/>
      <c r="HR94" s="16"/>
      <c r="HS94" s="16"/>
      <c r="HT94" s="16"/>
    </row>
    <row r="95" spans="1:228" s="20" customFormat="1" ht="33" x14ac:dyDescent="0.25">
      <c r="A95" s="16"/>
      <c r="B95" s="18"/>
      <c r="C95" s="17"/>
      <c r="D95" s="91"/>
      <c r="E95" s="259"/>
      <c r="F95" s="259"/>
      <c r="G95" s="259"/>
      <c r="H95" s="91"/>
      <c r="I95" s="91"/>
      <c r="J95" s="89"/>
      <c r="K95" s="13" t="s">
        <v>461</v>
      </c>
      <c r="L95" s="89"/>
      <c r="M95" s="96">
        <f>COUNTIF($Q$10:$Q$55,"UD CNTT trong dạy học")</f>
        <v>1</v>
      </c>
      <c r="N95" s="95" t="s">
        <v>60</v>
      </c>
      <c r="O95" s="91"/>
      <c r="P95" s="91"/>
      <c r="Q95" s="95">
        <f>COUNTIF($T$10:$T$55,"A")</f>
        <v>2</v>
      </c>
      <c r="R95" s="91"/>
      <c r="S95" s="91"/>
      <c r="T95" s="185"/>
      <c r="U95" s="185"/>
      <c r="V95" s="185"/>
      <c r="W95" s="185"/>
      <c r="X95" s="89"/>
      <c r="Y95" s="89"/>
      <c r="Z95" s="93"/>
      <c r="AA95" s="89"/>
      <c r="AB95" s="89"/>
      <c r="AD95" s="18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  <c r="GA95" s="16"/>
      <c r="GB95" s="16"/>
      <c r="GC95" s="16"/>
      <c r="GD95" s="16"/>
      <c r="GE95" s="16"/>
      <c r="GF95" s="16"/>
      <c r="GG95" s="16"/>
      <c r="GH95" s="16"/>
      <c r="GI95" s="16"/>
      <c r="GJ95" s="16"/>
      <c r="GK95" s="16"/>
      <c r="GL95" s="16"/>
      <c r="GM95" s="16"/>
      <c r="GN95" s="16"/>
      <c r="GO95" s="16"/>
      <c r="GP95" s="16"/>
      <c r="GQ95" s="16"/>
      <c r="GR95" s="16"/>
      <c r="GS95" s="16"/>
      <c r="GT95" s="16"/>
      <c r="GU95" s="16"/>
      <c r="GV95" s="16"/>
      <c r="GW95" s="16"/>
      <c r="GX95" s="16"/>
      <c r="GY95" s="16"/>
      <c r="GZ95" s="16"/>
      <c r="HA95" s="16"/>
      <c r="HB95" s="16"/>
      <c r="HC95" s="16"/>
      <c r="HD95" s="16"/>
      <c r="HE95" s="16"/>
      <c r="HF95" s="16"/>
      <c r="HG95" s="16"/>
      <c r="HH95" s="16"/>
      <c r="HI95" s="16"/>
      <c r="HJ95" s="16"/>
      <c r="HK95" s="16"/>
      <c r="HL95" s="16"/>
      <c r="HM95" s="16"/>
      <c r="HN95" s="16"/>
      <c r="HO95" s="16"/>
      <c r="HP95" s="16"/>
      <c r="HQ95" s="16"/>
      <c r="HR95" s="16"/>
      <c r="HS95" s="16"/>
      <c r="HT95" s="16"/>
    </row>
    <row r="96" spans="1:228" x14ac:dyDescent="0.25">
      <c r="D96" s="91"/>
      <c r="E96" s="264"/>
      <c r="F96" s="265"/>
      <c r="G96" s="266"/>
      <c r="H96" s="91"/>
      <c r="I96" s="91"/>
      <c r="J96" s="89"/>
      <c r="K96" s="89"/>
      <c r="L96" s="89"/>
      <c r="M96" s="96">
        <f>COUNTIF($Q$10:$Q$55,"Excel căn bản và nâng cao")</f>
        <v>0</v>
      </c>
      <c r="N96" s="96" t="s">
        <v>198</v>
      </c>
      <c r="O96" s="91"/>
      <c r="P96" s="91"/>
      <c r="Q96" s="89">
        <v>1</v>
      </c>
      <c r="R96" s="91"/>
      <c r="S96" s="91"/>
      <c r="T96" s="185"/>
      <c r="U96" s="185"/>
      <c r="V96" s="185"/>
      <c r="W96" s="185"/>
      <c r="X96" s="89"/>
      <c r="Y96" s="89"/>
      <c r="Z96" s="93"/>
      <c r="AA96" s="89"/>
      <c r="AB96" s="89"/>
    </row>
    <row r="98" spans="2:30" s="186" customFormat="1" ht="56.25" x14ac:dyDescent="0.3">
      <c r="B98" s="187"/>
      <c r="C98" s="188"/>
      <c r="D98" s="189" t="s">
        <v>1887</v>
      </c>
      <c r="E98" s="276">
        <f>SUM(E85:G97)</f>
        <v>45</v>
      </c>
      <c r="F98" s="276"/>
      <c r="G98" s="276"/>
      <c r="H98" s="191"/>
      <c r="I98" s="191"/>
      <c r="J98" s="191"/>
      <c r="K98" s="190" t="s">
        <v>34</v>
      </c>
      <c r="L98" s="190"/>
      <c r="M98" s="189">
        <f>SUM(M85:M96)</f>
        <v>36</v>
      </c>
      <c r="N98" s="192" t="s">
        <v>1882</v>
      </c>
      <c r="O98" s="192"/>
      <c r="P98" s="192"/>
      <c r="Q98" s="192">
        <f>SUM(Q85:Q92)</f>
        <v>19</v>
      </c>
      <c r="R98" s="191"/>
      <c r="S98" s="189" t="s">
        <v>1883</v>
      </c>
      <c r="T98" s="199">
        <f>T85</f>
        <v>2</v>
      </c>
      <c r="U98" s="194"/>
      <c r="V98" s="194"/>
      <c r="W98" s="194"/>
      <c r="X98" s="191"/>
      <c r="Y98" s="191"/>
      <c r="Z98" s="195"/>
      <c r="AA98" s="191"/>
      <c r="AB98" s="191"/>
      <c r="AC98" s="196"/>
      <c r="AD98" s="187"/>
    </row>
    <row r="99" spans="2:30" ht="56.25" x14ac:dyDescent="0.25">
      <c r="D99" s="189" t="s">
        <v>1885</v>
      </c>
      <c r="E99" s="191">
        <v>32</v>
      </c>
      <c r="F99" s="191"/>
      <c r="G99" s="191"/>
      <c r="H99" s="191"/>
      <c r="I99" s="191"/>
      <c r="J99" s="191"/>
      <c r="K99" s="190" t="s">
        <v>34</v>
      </c>
      <c r="L99" s="191"/>
      <c r="M99" s="198">
        <v>31</v>
      </c>
      <c r="N99" s="192" t="s">
        <v>1882</v>
      </c>
      <c r="O99" s="191"/>
      <c r="P99" s="191"/>
      <c r="Q99" s="191">
        <v>26</v>
      </c>
      <c r="R99" s="191"/>
      <c r="S99" s="189" t="s">
        <v>1883</v>
      </c>
      <c r="T99" s="190">
        <v>3</v>
      </c>
      <c r="U99" s="191"/>
      <c r="V99" s="191"/>
      <c r="W99" s="191"/>
    </row>
    <row r="100" spans="2:30" ht="18.75" x14ac:dyDescent="0.25">
      <c r="D100" s="189" t="s">
        <v>1886</v>
      </c>
      <c r="E100" s="190">
        <f>SUM(E98:E99)</f>
        <v>77</v>
      </c>
      <c r="F100" s="190">
        <f t="shared" ref="F100:V100" si="1">SUM(F98:F99)</f>
        <v>0</v>
      </c>
      <c r="G100" s="190">
        <f t="shared" si="1"/>
        <v>0</v>
      </c>
      <c r="H100" s="190">
        <f t="shared" si="1"/>
        <v>0</v>
      </c>
      <c r="I100" s="190">
        <f t="shared" si="1"/>
        <v>0</v>
      </c>
      <c r="J100" s="190">
        <f t="shared" si="1"/>
        <v>0</v>
      </c>
      <c r="K100" s="190"/>
      <c r="L100" s="190">
        <f t="shared" si="1"/>
        <v>0</v>
      </c>
      <c r="M100" s="190">
        <f t="shared" si="1"/>
        <v>67</v>
      </c>
      <c r="N100" s="190"/>
      <c r="O100" s="190">
        <f t="shared" si="1"/>
        <v>0</v>
      </c>
      <c r="P100" s="190">
        <f t="shared" si="1"/>
        <v>0</v>
      </c>
      <c r="Q100" s="190">
        <f t="shared" si="1"/>
        <v>45</v>
      </c>
      <c r="R100" s="190">
        <f t="shared" si="1"/>
        <v>0</v>
      </c>
      <c r="S100" s="190">
        <f t="shared" si="1"/>
        <v>0</v>
      </c>
      <c r="T100" s="190">
        <f t="shared" si="1"/>
        <v>5</v>
      </c>
      <c r="U100" s="190">
        <f t="shared" si="1"/>
        <v>0</v>
      </c>
      <c r="V100" s="190">
        <f t="shared" si="1"/>
        <v>0</v>
      </c>
      <c r="W100" s="190"/>
    </row>
  </sheetData>
  <mergeCells count="47">
    <mergeCell ref="A1:M1"/>
    <mergeCell ref="Q1:AD1"/>
    <mergeCell ref="A2:M2"/>
    <mergeCell ref="Q2:AD2"/>
    <mergeCell ref="A3:M3"/>
    <mergeCell ref="A5:AD5"/>
    <mergeCell ref="A7:A8"/>
    <mergeCell ref="B7:B8"/>
    <mergeCell ref="C7:C8"/>
    <mergeCell ref="D7:D8"/>
    <mergeCell ref="E7:E8"/>
    <mergeCell ref="F7:F8"/>
    <mergeCell ref="Z7:Z8"/>
    <mergeCell ref="AA7:AA8"/>
    <mergeCell ref="AB7:AB8"/>
    <mergeCell ref="G7:G8"/>
    <mergeCell ref="H7:H8"/>
    <mergeCell ref="I7:I8"/>
    <mergeCell ref="J7:J8"/>
    <mergeCell ref="K7:K8"/>
    <mergeCell ref="L7:L8"/>
    <mergeCell ref="C66:M66"/>
    <mergeCell ref="T66:AD66"/>
    <mergeCell ref="M7:W7"/>
    <mergeCell ref="X7:X8"/>
    <mergeCell ref="Y7:Y8"/>
    <mergeCell ref="AC7:AC8"/>
    <mergeCell ref="AD7:AD8"/>
    <mergeCell ref="T58:AD58"/>
    <mergeCell ref="C59:M59"/>
    <mergeCell ref="T59:AD59"/>
    <mergeCell ref="D84:G84"/>
    <mergeCell ref="K84:M84"/>
    <mergeCell ref="N84:Q84"/>
    <mergeCell ref="E85:G85"/>
    <mergeCell ref="E86:G86"/>
    <mergeCell ref="E87:G87"/>
    <mergeCell ref="E94:G94"/>
    <mergeCell ref="E95:G95"/>
    <mergeCell ref="E96:G96"/>
    <mergeCell ref="E98:G98"/>
    <mergeCell ref="E88:G88"/>
    <mergeCell ref="E89:G89"/>
    <mergeCell ref="E90:G90"/>
    <mergeCell ref="E91:G91"/>
    <mergeCell ref="E92:G92"/>
    <mergeCell ref="E93:G93"/>
  </mergeCells>
  <pageMargins left="0.2" right="0.2" top="0.42" bottom="0.4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S103"/>
  <sheetViews>
    <sheetView tabSelected="1" topLeftCell="M52" workbookViewId="0">
      <selection activeCell="X57" sqref="X57"/>
    </sheetView>
  </sheetViews>
  <sheetFormatPr defaultColWidth="9.140625" defaultRowHeight="16.5" x14ac:dyDescent="0.25"/>
  <cols>
    <col min="1" max="1" width="4.42578125" style="16" hidden="1" customWidth="1"/>
    <col min="2" max="2" width="4.7109375" style="18" customWidth="1"/>
    <col min="3" max="3" width="28.28515625" style="17" customWidth="1"/>
    <col min="4" max="4" width="17" style="29" customWidth="1"/>
    <col min="5" max="5" width="5.5703125" style="18" customWidth="1"/>
    <col min="6" max="6" width="8.28515625" style="18" hidden="1" customWidth="1"/>
    <col min="7" max="7" width="11.28515625" style="29" hidden="1" customWidth="1"/>
    <col min="8" max="8" width="11.7109375" style="29" customWidth="1"/>
    <col min="9" max="9" width="16.5703125" style="29" customWidth="1"/>
    <col min="10" max="10" width="19.85546875" style="18" customWidth="1"/>
    <col min="11" max="11" width="32.7109375" style="18" customWidth="1"/>
    <col min="12" max="12" width="17.28515625" style="18" customWidth="1"/>
    <col min="13" max="13" width="10.140625" style="19" customWidth="1"/>
    <col min="14" max="14" width="15" style="18" customWidth="1"/>
    <col min="15" max="15" width="14.42578125" style="29" customWidth="1"/>
    <col min="16" max="16" width="16.42578125" style="29" customWidth="1"/>
    <col min="17" max="17" width="10.28515625" style="18" customWidth="1"/>
    <col min="18" max="18" width="11" style="29" customWidth="1"/>
    <col min="19" max="19" width="29.42578125" style="29" customWidth="1"/>
    <col min="20" max="20" width="14.140625" style="29" customWidth="1"/>
    <col min="21" max="21" width="18.7109375" style="29" customWidth="1"/>
    <col min="22" max="22" width="26.140625" style="29" customWidth="1"/>
    <col min="23" max="23" width="22.7109375" style="18" customWidth="1"/>
    <col min="24" max="24" width="40" style="18" customWidth="1"/>
    <col min="25" max="25" width="12.28515625" style="18" customWidth="1"/>
    <col min="26" max="26" width="13.7109375" style="70" hidden="1" customWidth="1"/>
    <col min="27" max="27" width="13.85546875" style="18" hidden="1" customWidth="1"/>
    <col min="28" max="28" width="14.140625" style="18" hidden="1" customWidth="1"/>
    <col min="29" max="29" width="22.85546875" style="20" hidden="1" customWidth="1"/>
    <col min="30" max="30" width="20.85546875" style="18" hidden="1" customWidth="1"/>
    <col min="31" max="31" width="0" style="16" hidden="1" customWidth="1"/>
    <col min="32" max="32" width="35.85546875" style="16" customWidth="1"/>
    <col min="33" max="16384" width="9.140625" style="16"/>
  </cols>
  <sheetData>
    <row r="1" spans="1:32" s="4" customFormat="1" x14ac:dyDescent="0.25">
      <c r="A1" s="240" t="s">
        <v>16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"/>
      <c r="O1" s="34"/>
      <c r="P1" s="34"/>
      <c r="Q1" s="238" t="s">
        <v>17</v>
      </c>
      <c r="R1" s="238"/>
      <c r="S1" s="238"/>
      <c r="T1" s="238"/>
      <c r="U1" s="238"/>
      <c r="V1" s="238"/>
      <c r="W1" s="238"/>
      <c r="X1" s="238"/>
      <c r="Y1" s="238"/>
      <c r="Z1" s="238"/>
      <c r="AA1" s="238"/>
      <c r="AB1" s="238"/>
      <c r="AC1" s="238"/>
      <c r="AD1" s="238"/>
    </row>
    <row r="2" spans="1:32" s="4" customFormat="1" x14ac:dyDescent="0.25">
      <c r="A2" s="242" t="s">
        <v>18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"/>
      <c r="O2" s="34"/>
      <c r="P2" s="34"/>
      <c r="Q2" s="238" t="s">
        <v>19</v>
      </c>
      <c r="R2" s="238"/>
      <c r="S2" s="238"/>
      <c r="T2" s="238"/>
      <c r="U2" s="238"/>
      <c r="V2" s="238"/>
      <c r="W2" s="238"/>
      <c r="X2" s="238"/>
      <c r="Y2" s="238"/>
      <c r="Z2" s="238"/>
      <c r="AA2" s="238"/>
      <c r="AB2" s="238"/>
      <c r="AC2" s="238"/>
      <c r="AD2" s="238"/>
    </row>
    <row r="3" spans="1:32" s="4" customFormat="1" x14ac:dyDescent="0.25">
      <c r="A3" s="242" t="s">
        <v>20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5"/>
      <c r="O3" s="35"/>
      <c r="P3" s="35"/>
      <c r="Q3" s="5"/>
      <c r="R3" s="35"/>
      <c r="S3" s="35"/>
      <c r="T3" s="35"/>
      <c r="U3" s="35"/>
      <c r="V3" s="35"/>
      <c r="W3" s="5"/>
      <c r="X3" s="5"/>
      <c r="Y3" s="5"/>
      <c r="Z3" s="74"/>
      <c r="AA3" s="5"/>
      <c r="AB3" s="5"/>
      <c r="AC3" s="3"/>
      <c r="AD3" s="1"/>
    </row>
    <row r="4" spans="1:32" s="4" customFormat="1" x14ac:dyDescent="0.25">
      <c r="A4" s="7"/>
      <c r="B4" s="30"/>
      <c r="C4" s="8"/>
      <c r="D4" s="24"/>
      <c r="E4" s="1"/>
      <c r="F4" s="1"/>
      <c r="G4" s="24"/>
      <c r="H4" s="24"/>
      <c r="I4" s="24"/>
      <c r="J4" s="1"/>
      <c r="K4" s="1"/>
      <c r="L4" s="1"/>
      <c r="M4" s="9"/>
      <c r="N4" s="1"/>
      <c r="O4" s="24"/>
      <c r="P4" s="24"/>
      <c r="Q4" s="1"/>
      <c r="R4" s="24"/>
      <c r="S4" s="24"/>
      <c r="T4" s="24"/>
      <c r="U4" s="24"/>
      <c r="V4" s="24"/>
      <c r="W4" s="1"/>
      <c r="X4" s="1"/>
      <c r="Y4" s="1"/>
      <c r="Z4" s="75"/>
      <c r="AA4" s="1"/>
      <c r="AB4" s="1"/>
      <c r="AC4" s="3"/>
      <c r="AD4" s="1"/>
    </row>
    <row r="5" spans="1:32" s="4" customFormat="1" ht="46.5" customHeight="1" x14ac:dyDescent="0.25">
      <c r="A5" s="267" t="s">
        <v>692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67"/>
    </row>
    <row r="6" spans="1:32" s="4" customFormat="1" x14ac:dyDescent="0.25">
      <c r="A6" s="11"/>
      <c r="B6" s="31"/>
      <c r="C6" s="8"/>
      <c r="D6" s="24"/>
      <c r="E6" s="1"/>
      <c r="F6" s="1"/>
      <c r="G6" s="24"/>
      <c r="H6" s="24"/>
      <c r="I6" s="24"/>
      <c r="J6" s="1"/>
      <c r="K6" s="1"/>
      <c r="L6" s="1"/>
      <c r="M6" s="9"/>
      <c r="N6" s="1"/>
      <c r="O6" s="24"/>
      <c r="P6" s="24"/>
      <c r="Q6" s="1"/>
      <c r="R6" s="24"/>
      <c r="S6" s="24"/>
      <c r="T6" s="24"/>
      <c r="U6" s="24"/>
      <c r="V6" s="24"/>
      <c r="W6" s="1"/>
      <c r="X6" s="1"/>
      <c r="Y6" s="1"/>
      <c r="Z6" s="75"/>
      <c r="AA6" s="1"/>
      <c r="AB6" s="1"/>
      <c r="AC6" s="3"/>
      <c r="AD6" s="1"/>
    </row>
    <row r="7" spans="1:32" s="4" customFormat="1" ht="16.5" customHeight="1" x14ac:dyDescent="0.25">
      <c r="A7" s="271" t="s">
        <v>0</v>
      </c>
      <c r="B7" s="271" t="s">
        <v>226</v>
      </c>
      <c r="C7" s="269" t="s">
        <v>440</v>
      </c>
      <c r="D7" s="268" t="s">
        <v>21</v>
      </c>
      <c r="E7" s="269" t="s">
        <v>22</v>
      </c>
      <c r="F7" s="269" t="s">
        <v>23</v>
      </c>
      <c r="G7" s="268" t="s">
        <v>225</v>
      </c>
      <c r="H7" s="268" t="s">
        <v>30</v>
      </c>
      <c r="I7" s="268" t="s">
        <v>31</v>
      </c>
      <c r="J7" s="269" t="s">
        <v>24</v>
      </c>
      <c r="K7" s="269" t="s">
        <v>25</v>
      </c>
      <c r="L7" s="269" t="s">
        <v>26</v>
      </c>
      <c r="M7" s="270" t="s">
        <v>27</v>
      </c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69" t="s">
        <v>28</v>
      </c>
      <c r="Y7" s="269" t="s">
        <v>29</v>
      </c>
      <c r="Z7" s="275" t="s">
        <v>492</v>
      </c>
      <c r="AA7" s="269" t="s">
        <v>493</v>
      </c>
      <c r="AB7" s="269" t="s">
        <v>506</v>
      </c>
      <c r="AC7" s="269" t="s">
        <v>506</v>
      </c>
      <c r="AD7" s="269" t="s">
        <v>508</v>
      </c>
      <c r="AF7" s="252" t="s">
        <v>1908</v>
      </c>
    </row>
    <row r="8" spans="1:32" s="4" customFormat="1" ht="33" x14ac:dyDescent="0.25">
      <c r="A8" s="271"/>
      <c r="B8" s="271"/>
      <c r="C8" s="269"/>
      <c r="D8" s="272"/>
      <c r="E8" s="269"/>
      <c r="F8" s="269"/>
      <c r="G8" s="268"/>
      <c r="H8" s="268"/>
      <c r="I8" s="268"/>
      <c r="J8" s="270"/>
      <c r="K8" s="270"/>
      <c r="L8" s="270"/>
      <c r="M8" s="210" t="s">
        <v>32</v>
      </c>
      <c r="N8" s="210" t="s">
        <v>33</v>
      </c>
      <c r="O8" s="211" t="s">
        <v>30</v>
      </c>
      <c r="P8" s="211" t="s">
        <v>509</v>
      </c>
      <c r="Q8" s="210" t="s">
        <v>34</v>
      </c>
      <c r="R8" s="211" t="s">
        <v>30</v>
      </c>
      <c r="S8" s="211" t="s">
        <v>509</v>
      </c>
      <c r="T8" s="211" t="s">
        <v>35</v>
      </c>
      <c r="U8" s="211" t="s">
        <v>30</v>
      </c>
      <c r="V8" s="211" t="s">
        <v>509</v>
      </c>
      <c r="W8" s="210" t="s">
        <v>36</v>
      </c>
      <c r="X8" s="269"/>
      <c r="Y8" s="269"/>
      <c r="Z8" s="275"/>
      <c r="AA8" s="269"/>
      <c r="AB8" s="269"/>
      <c r="AC8" s="270"/>
      <c r="AD8" s="269"/>
      <c r="AF8" s="252"/>
    </row>
    <row r="9" spans="1:32" s="109" customFormat="1" ht="15.75" x14ac:dyDescent="0.25">
      <c r="A9" s="101"/>
      <c r="B9" s="102" t="s">
        <v>1</v>
      </c>
      <c r="C9" s="37" t="s">
        <v>2</v>
      </c>
      <c r="D9" s="103" t="s">
        <v>3</v>
      </c>
      <c r="E9" s="37" t="s">
        <v>4</v>
      </c>
      <c r="F9" s="104"/>
      <c r="G9" s="105" t="s">
        <v>5</v>
      </c>
      <c r="H9" s="104"/>
      <c r="I9" s="104"/>
      <c r="J9" s="106"/>
      <c r="K9" s="107" t="s">
        <v>7</v>
      </c>
      <c r="L9" s="106"/>
      <c r="M9" s="37" t="s">
        <v>5</v>
      </c>
      <c r="N9" s="37" t="s">
        <v>7</v>
      </c>
      <c r="O9" s="105"/>
      <c r="P9" s="105"/>
      <c r="Q9" s="37" t="s">
        <v>8</v>
      </c>
      <c r="R9" s="105"/>
      <c r="S9" s="105"/>
      <c r="T9" s="37" t="s">
        <v>9</v>
      </c>
      <c r="U9" s="104"/>
      <c r="V9" s="104"/>
      <c r="W9" s="37" t="s">
        <v>10</v>
      </c>
      <c r="X9" s="104">
        <v>12</v>
      </c>
      <c r="Y9" s="104">
        <v>13</v>
      </c>
      <c r="Z9" s="108"/>
      <c r="AA9" s="104"/>
      <c r="AB9" s="104"/>
      <c r="AC9" s="103" t="s">
        <v>11</v>
      </c>
      <c r="AD9" s="103" t="s">
        <v>12</v>
      </c>
      <c r="AF9" s="280"/>
    </row>
    <row r="10" spans="1:32" s="126" customFormat="1" ht="15.75" x14ac:dyDescent="0.25">
      <c r="A10" s="140"/>
      <c r="B10" s="141"/>
      <c r="C10" s="162" t="s">
        <v>37</v>
      </c>
      <c r="D10" s="141"/>
      <c r="E10" s="141"/>
      <c r="F10" s="141"/>
      <c r="G10" s="141"/>
      <c r="H10" s="141"/>
      <c r="I10" s="141"/>
      <c r="J10" s="141"/>
      <c r="K10" s="141"/>
      <c r="L10" s="141"/>
      <c r="M10" s="67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63"/>
      <c r="AA10" s="141"/>
      <c r="AB10" s="141"/>
      <c r="AC10" s="141"/>
      <c r="AD10" s="141"/>
      <c r="AF10" s="80"/>
    </row>
    <row r="11" spans="1:32" s="25" customFormat="1" ht="46.5" customHeight="1" x14ac:dyDescent="0.25">
      <c r="A11" s="65" t="s">
        <v>150</v>
      </c>
      <c r="B11" s="65" t="s">
        <v>1</v>
      </c>
      <c r="C11" s="80" t="s">
        <v>1524</v>
      </c>
      <c r="D11" s="128" t="s">
        <v>1525</v>
      </c>
      <c r="E11" s="122" t="s">
        <v>43</v>
      </c>
      <c r="F11" s="67" t="s">
        <v>307</v>
      </c>
      <c r="G11" s="68">
        <v>250050143</v>
      </c>
      <c r="H11" s="132" t="s">
        <v>1526</v>
      </c>
      <c r="I11" s="67" t="s">
        <v>308</v>
      </c>
      <c r="J11" s="132" t="s">
        <v>1527</v>
      </c>
      <c r="K11" s="132" t="s">
        <v>1528</v>
      </c>
      <c r="L11" s="68" t="s">
        <v>1529</v>
      </c>
      <c r="M11" s="68" t="s">
        <v>58</v>
      </c>
      <c r="N11" s="67" t="s">
        <v>314</v>
      </c>
      <c r="O11" s="67" t="s">
        <v>1515</v>
      </c>
      <c r="P11" s="67" t="s">
        <v>519</v>
      </c>
      <c r="Q11" s="67" t="s">
        <v>55</v>
      </c>
      <c r="R11" s="67" t="s">
        <v>1530</v>
      </c>
      <c r="S11" s="67" t="s">
        <v>510</v>
      </c>
      <c r="T11" s="67" t="s">
        <v>119</v>
      </c>
      <c r="U11" s="67" t="s">
        <v>1531</v>
      </c>
      <c r="V11" s="67" t="s">
        <v>1532</v>
      </c>
      <c r="W11" s="67" t="s">
        <v>158</v>
      </c>
      <c r="X11" s="132" t="s">
        <v>285</v>
      </c>
      <c r="Y11" s="68" t="s">
        <v>253</v>
      </c>
      <c r="Z11" s="68" t="str">
        <f t="shared" ref="Z11:Z55" si="0">LEFT(C11,LEN(C11)-LEN(AA11))</f>
        <v xml:space="preserve">Nguyễn Ngọc </v>
      </c>
      <c r="AA11" s="78" t="s">
        <v>1533</v>
      </c>
      <c r="AB11" s="67"/>
      <c r="AC11" s="67"/>
      <c r="AD11" s="67"/>
      <c r="AF11" s="80" t="s">
        <v>1922</v>
      </c>
    </row>
    <row r="12" spans="1:32" s="25" customFormat="1" ht="46.5" customHeight="1" x14ac:dyDescent="0.25">
      <c r="A12" s="65" t="s">
        <v>152</v>
      </c>
      <c r="B12" s="65" t="s">
        <v>2</v>
      </c>
      <c r="C12" s="78" t="s">
        <v>183</v>
      </c>
      <c r="D12" s="132" t="s">
        <v>96</v>
      </c>
      <c r="E12" s="122" t="s">
        <v>43</v>
      </c>
      <c r="F12" s="67" t="s">
        <v>39</v>
      </c>
      <c r="G12" s="68" t="s">
        <v>97</v>
      </c>
      <c r="H12" s="128"/>
      <c r="I12" s="67"/>
      <c r="J12" s="67"/>
      <c r="K12" s="67" t="s">
        <v>98</v>
      </c>
      <c r="L12" s="68"/>
      <c r="M12" s="68" t="s">
        <v>125</v>
      </c>
      <c r="N12" s="67" t="s">
        <v>88</v>
      </c>
      <c r="O12" s="67" t="s">
        <v>520</v>
      </c>
      <c r="P12" s="67" t="s">
        <v>521</v>
      </c>
      <c r="Q12" s="67" t="s">
        <v>60</v>
      </c>
      <c r="R12" s="67" t="s">
        <v>522</v>
      </c>
      <c r="S12" s="67" t="s">
        <v>516</v>
      </c>
      <c r="T12" s="67" t="s">
        <v>60</v>
      </c>
      <c r="U12" s="68" t="s">
        <v>523</v>
      </c>
      <c r="V12" s="67" t="s">
        <v>524</v>
      </c>
      <c r="W12" s="67" t="s">
        <v>158</v>
      </c>
      <c r="X12" s="68" t="s">
        <v>41</v>
      </c>
      <c r="Y12" s="68" t="s">
        <v>99</v>
      </c>
      <c r="Z12" s="68" t="str">
        <f t="shared" si="0"/>
        <v xml:space="preserve">Nguyễn Phú </v>
      </c>
      <c r="AA12" s="78" t="s">
        <v>496</v>
      </c>
      <c r="AB12" s="67"/>
      <c r="AC12" s="67"/>
      <c r="AD12" s="67"/>
      <c r="AF12" s="80"/>
    </row>
    <row r="13" spans="1:32" s="25" customFormat="1" ht="46.5" customHeight="1" x14ac:dyDescent="0.25">
      <c r="A13" s="65" t="s">
        <v>426</v>
      </c>
      <c r="B13" s="65" t="s">
        <v>3</v>
      </c>
      <c r="C13" s="78" t="s">
        <v>192</v>
      </c>
      <c r="D13" s="132" t="s">
        <v>72</v>
      </c>
      <c r="E13" s="122" t="s">
        <v>43</v>
      </c>
      <c r="F13" s="67" t="s">
        <v>73</v>
      </c>
      <c r="G13" s="68" t="s">
        <v>74</v>
      </c>
      <c r="H13" s="132" t="s">
        <v>75</v>
      </c>
      <c r="I13" s="67" t="s">
        <v>39</v>
      </c>
      <c r="J13" s="67" t="s">
        <v>76</v>
      </c>
      <c r="K13" s="67" t="s">
        <v>76</v>
      </c>
      <c r="L13" s="68" t="s">
        <v>77</v>
      </c>
      <c r="M13" s="68" t="s">
        <v>125</v>
      </c>
      <c r="N13" s="67" t="s">
        <v>78</v>
      </c>
      <c r="O13" s="68" t="s">
        <v>525</v>
      </c>
      <c r="P13" s="67" t="s">
        <v>526</v>
      </c>
      <c r="Q13" s="67" t="s">
        <v>55</v>
      </c>
      <c r="R13" s="67" t="s">
        <v>527</v>
      </c>
      <c r="S13" s="67" t="s">
        <v>528</v>
      </c>
      <c r="T13" s="67" t="s">
        <v>55</v>
      </c>
      <c r="U13" s="67" t="s">
        <v>529</v>
      </c>
      <c r="V13" s="67" t="s">
        <v>530</v>
      </c>
      <c r="W13" s="67" t="s">
        <v>158</v>
      </c>
      <c r="X13" s="68" t="s">
        <v>41</v>
      </c>
      <c r="Y13" s="68" t="s">
        <v>79</v>
      </c>
      <c r="Z13" s="68" t="str">
        <f t="shared" si="0"/>
        <v xml:space="preserve">Nguyễn Công </v>
      </c>
      <c r="AA13" s="78" t="s">
        <v>496</v>
      </c>
      <c r="AB13" s="67"/>
      <c r="AC13" s="67"/>
      <c r="AD13" s="67"/>
      <c r="AF13" s="80"/>
    </row>
    <row r="14" spans="1:32" s="25" customFormat="1" ht="46.5" customHeight="1" x14ac:dyDescent="0.25">
      <c r="A14" s="65" t="s">
        <v>427</v>
      </c>
      <c r="B14" s="65" t="s">
        <v>4</v>
      </c>
      <c r="C14" s="78" t="s">
        <v>180</v>
      </c>
      <c r="D14" s="128" t="s">
        <v>248</v>
      </c>
      <c r="E14" s="71" t="s">
        <v>38</v>
      </c>
      <c r="F14" s="67" t="s">
        <v>54</v>
      </c>
      <c r="G14" s="68">
        <v>187054580</v>
      </c>
      <c r="H14" s="128" t="s">
        <v>249</v>
      </c>
      <c r="I14" s="67" t="s">
        <v>250</v>
      </c>
      <c r="J14" s="132" t="s">
        <v>251</v>
      </c>
      <c r="K14" s="132" t="s">
        <v>462</v>
      </c>
      <c r="L14" s="68" t="s">
        <v>252</v>
      </c>
      <c r="M14" s="68" t="s">
        <v>125</v>
      </c>
      <c r="N14" s="67" t="s">
        <v>40</v>
      </c>
      <c r="O14" s="67" t="s">
        <v>531</v>
      </c>
      <c r="P14" s="67" t="s">
        <v>532</v>
      </c>
      <c r="Q14" s="67" t="s">
        <v>515</v>
      </c>
      <c r="R14" s="68" t="s">
        <v>533</v>
      </c>
      <c r="S14" s="67" t="s">
        <v>534</v>
      </c>
      <c r="T14" s="67" t="s">
        <v>55</v>
      </c>
      <c r="U14" s="67" t="s">
        <v>535</v>
      </c>
      <c r="V14" s="67" t="s">
        <v>534</v>
      </c>
      <c r="W14" s="67" t="s">
        <v>158</v>
      </c>
      <c r="X14" s="132" t="s">
        <v>245</v>
      </c>
      <c r="Y14" s="68" t="s">
        <v>253</v>
      </c>
      <c r="Z14" s="68" t="str">
        <f t="shared" si="0"/>
        <v xml:space="preserve">Đoàn Thị </v>
      </c>
      <c r="AA14" s="78" t="s">
        <v>247</v>
      </c>
      <c r="AB14" s="67"/>
      <c r="AC14" s="67"/>
      <c r="AD14" s="67"/>
      <c r="AF14" s="80"/>
    </row>
    <row r="15" spans="1:32" s="25" customFormat="1" ht="66" customHeight="1" x14ac:dyDescent="0.25">
      <c r="A15" s="65" t="s">
        <v>153</v>
      </c>
      <c r="B15" s="65" t="s">
        <v>5</v>
      </c>
      <c r="C15" s="78" t="s">
        <v>209</v>
      </c>
      <c r="D15" s="128">
        <v>34821</v>
      </c>
      <c r="E15" s="122" t="s">
        <v>43</v>
      </c>
      <c r="F15" s="67" t="s">
        <v>359</v>
      </c>
      <c r="G15" s="68">
        <v>241436126</v>
      </c>
      <c r="H15" s="128" t="s">
        <v>360</v>
      </c>
      <c r="I15" s="67" t="s">
        <v>361</v>
      </c>
      <c r="J15" s="132" t="s">
        <v>464</v>
      </c>
      <c r="K15" s="132" t="s">
        <v>465</v>
      </c>
      <c r="L15" s="68" t="s">
        <v>362</v>
      </c>
      <c r="M15" s="68" t="s">
        <v>125</v>
      </c>
      <c r="N15" s="67" t="s">
        <v>88</v>
      </c>
      <c r="O15" s="68" t="s">
        <v>537</v>
      </c>
      <c r="P15" s="67" t="s">
        <v>514</v>
      </c>
      <c r="Q15" s="67" t="s">
        <v>491</v>
      </c>
      <c r="R15" s="68" t="s">
        <v>538</v>
      </c>
      <c r="S15" s="67" t="s">
        <v>539</v>
      </c>
      <c r="T15" s="67" t="s">
        <v>55</v>
      </c>
      <c r="U15" s="68" t="s">
        <v>540</v>
      </c>
      <c r="V15" s="67" t="s">
        <v>541</v>
      </c>
      <c r="W15" s="67" t="s">
        <v>239</v>
      </c>
      <c r="X15" s="132" t="s">
        <v>297</v>
      </c>
      <c r="Y15" s="68" t="s">
        <v>413</v>
      </c>
      <c r="Z15" s="68" t="str">
        <f t="shared" si="0"/>
        <v xml:space="preserve">Trần Văn </v>
      </c>
      <c r="AA15" s="78" t="s">
        <v>358</v>
      </c>
      <c r="AB15" s="67"/>
      <c r="AC15" s="67"/>
      <c r="AD15" s="67"/>
      <c r="AF15" s="80"/>
    </row>
    <row r="16" spans="1:32" s="25" customFormat="1" ht="46.5" customHeight="1" x14ac:dyDescent="0.25">
      <c r="A16" s="65" t="s">
        <v>428</v>
      </c>
      <c r="B16" s="65" t="s">
        <v>7</v>
      </c>
      <c r="C16" s="78" t="s">
        <v>194</v>
      </c>
      <c r="D16" s="132" t="s">
        <v>90</v>
      </c>
      <c r="E16" s="122" t="s">
        <v>43</v>
      </c>
      <c r="F16" s="67" t="s">
        <v>53</v>
      </c>
      <c r="G16" s="68">
        <v>181242056</v>
      </c>
      <c r="H16" s="132" t="s">
        <v>91</v>
      </c>
      <c r="I16" s="67" t="s">
        <v>53</v>
      </c>
      <c r="J16" s="67" t="s">
        <v>92</v>
      </c>
      <c r="K16" s="67" t="s">
        <v>93</v>
      </c>
      <c r="L16" s="68"/>
      <c r="M16" s="68" t="s">
        <v>58</v>
      </c>
      <c r="N16" s="67" t="s">
        <v>94</v>
      </c>
      <c r="O16" s="68" t="s">
        <v>542</v>
      </c>
      <c r="P16" s="67" t="s">
        <v>543</v>
      </c>
      <c r="Q16" s="67"/>
      <c r="R16" s="67"/>
      <c r="S16" s="67"/>
      <c r="T16" s="67" t="s">
        <v>55</v>
      </c>
      <c r="U16" s="68" t="s">
        <v>544</v>
      </c>
      <c r="V16" s="67" t="s">
        <v>545</v>
      </c>
      <c r="W16" s="67" t="s">
        <v>158</v>
      </c>
      <c r="X16" s="68" t="s">
        <v>41</v>
      </c>
      <c r="Y16" s="68" t="s">
        <v>86</v>
      </c>
      <c r="Z16" s="68" t="str">
        <f t="shared" si="0"/>
        <v xml:space="preserve">Đặng Duy </v>
      </c>
      <c r="AA16" s="78" t="s">
        <v>498</v>
      </c>
      <c r="AB16" s="67"/>
      <c r="AC16" s="67"/>
      <c r="AD16" s="67"/>
      <c r="AF16" s="80"/>
    </row>
    <row r="17" spans="1:227" s="25" customFormat="1" ht="46.5" customHeight="1" x14ac:dyDescent="0.25">
      <c r="A17" s="65" t="s">
        <v>429</v>
      </c>
      <c r="B17" s="65" t="s">
        <v>8</v>
      </c>
      <c r="C17" s="78" t="s">
        <v>207</v>
      </c>
      <c r="D17" s="128" t="s">
        <v>208</v>
      </c>
      <c r="E17" s="122" t="s">
        <v>43</v>
      </c>
      <c r="F17" s="67" t="s">
        <v>146</v>
      </c>
      <c r="G17" s="68" t="s">
        <v>322</v>
      </c>
      <c r="H17" s="128">
        <v>42557</v>
      </c>
      <c r="I17" s="67" t="s">
        <v>269</v>
      </c>
      <c r="J17" s="132" t="s">
        <v>323</v>
      </c>
      <c r="K17" s="132" t="s">
        <v>323</v>
      </c>
      <c r="L17" s="68" t="s">
        <v>324</v>
      </c>
      <c r="M17" s="68" t="s">
        <v>125</v>
      </c>
      <c r="N17" s="67" t="s">
        <v>459</v>
      </c>
      <c r="O17" s="68" t="s">
        <v>546</v>
      </c>
      <c r="P17" s="67" t="s">
        <v>547</v>
      </c>
      <c r="Q17" s="67"/>
      <c r="R17" s="67"/>
      <c r="S17" s="67"/>
      <c r="T17" s="67"/>
      <c r="U17" s="67"/>
      <c r="V17" s="67"/>
      <c r="W17" s="67" t="s">
        <v>232</v>
      </c>
      <c r="X17" s="132" t="s">
        <v>272</v>
      </c>
      <c r="Y17" s="68" t="s">
        <v>403</v>
      </c>
      <c r="Z17" s="68" t="str">
        <f t="shared" si="0"/>
        <v xml:space="preserve">Võ Văn </v>
      </c>
      <c r="AA17" s="78" t="s">
        <v>321</v>
      </c>
      <c r="AB17" s="67"/>
      <c r="AC17" s="67"/>
      <c r="AD17" s="67"/>
      <c r="AF17" s="80"/>
    </row>
    <row r="18" spans="1:227" s="25" customFormat="1" ht="46.5" customHeight="1" x14ac:dyDescent="0.25">
      <c r="A18" s="65" t="s">
        <v>430</v>
      </c>
      <c r="B18" s="65" t="s">
        <v>9</v>
      </c>
      <c r="C18" s="78" t="s">
        <v>169</v>
      </c>
      <c r="D18" s="132" t="s">
        <v>446</v>
      </c>
      <c r="E18" s="122" t="s">
        <v>43</v>
      </c>
      <c r="F18" s="67" t="s">
        <v>145</v>
      </c>
      <c r="G18" s="68" t="s">
        <v>350</v>
      </c>
      <c r="H18" s="132" t="s">
        <v>456</v>
      </c>
      <c r="I18" s="67" t="s">
        <v>277</v>
      </c>
      <c r="J18" s="132" t="s">
        <v>351</v>
      </c>
      <c r="K18" s="132" t="s">
        <v>351</v>
      </c>
      <c r="L18" s="68" t="s">
        <v>352</v>
      </c>
      <c r="M18" s="68" t="s">
        <v>125</v>
      </c>
      <c r="N18" s="67" t="s">
        <v>203</v>
      </c>
      <c r="O18" s="68" t="s">
        <v>548</v>
      </c>
      <c r="P18" s="67" t="s">
        <v>526</v>
      </c>
      <c r="Q18" s="47" t="s">
        <v>60</v>
      </c>
      <c r="R18" s="67"/>
      <c r="S18" s="285" t="s">
        <v>1932</v>
      </c>
      <c r="T18" s="47" t="s">
        <v>55</v>
      </c>
      <c r="U18" s="51">
        <v>42850</v>
      </c>
      <c r="V18" s="47" t="s">
        <v>1933</v>
      </c>
      <c r="W18" s="67" t="s">
        <v>239</v>
      </c>
      <c r="X18" s="132" t="s">
        <v>272</v>
      </c>
      <c r="Y18" s="68" t="s">
        <v>412</v>
      </c>
      <c r="Z18" s="68" t="str">
        <f t="shared" si="0"/>
        <v xml:space="preserve">Bạch Văn </v>
      </c>
      <c r="AA18" s="78" t="s">
        <v>349</v>
      </c>
      <c r="AB18" s="67"/>
      <c r="AC18" s="67"/>
      <c r="AD18" s="67"/>
      <c r="AF18" s="281" t="s">
        <v>1934</v>
      </c>
    </row>
    <row r="19" spans="1:227" s="25" customFormat="1" ht="46.5" customHeight="1" x14ac:dyDescent="0.25">
      <c r="A19" s="65" t="s">
        <v>1534</v>
      </c>
      <c r="B19" s="65" t="s">
        <v>10</v>
      </c>
      <c r="C19" s="78" t="s">
        <v>172</v>
      </c>
      <c r="D19" s="132" t="s">
        <v>166</v>
      </c>
      <c r="E19" s="71" t="s">
        <v>38</v>
      </c>
      <c r="F19" s="67" t="s">
        <v>59</v>
      </c>
      <c r="G19" s="68">
        <v>215321201</v>
      </c>
      <c r="H19" s="128" t="s">
        <v>264</v>
      </c>
      <c r="I19" s="67" t="s">
        <v>242</v>
      </c>
      <c r="J19" s="132" t="s">
        <v>265</v>
      </c>
      <c r="K19" s="132" t="s">
        <v>265</v>
      </c>
      <c r="L19" s="68" t="s">
        <v>266</v>
      </c>
      <c r="M19" s="68" t="s">
        <v>125</v>
      </c>
      <c r="N19" s="67" t="s">
        <v>40</v>
      </c>
      <c r="O19" s="68" t="s">
        <v>549</v>
      </c>
      <c r="P19" s="67" t="s">
        <v>550</v>
      </c>
      <c r="Q19" s="67" t="s">
        <v>60</v>
      </c>
      <c r="R19" s="68" t="s">
        <v>551</v>
      </c>
      <c r="S19" s="67" t="s">
        <v>550</v>
      </c>
      <c r="T19" s="67" t="s">
        <v>55</v>
      </c>
      <c r="U19" s="68" t="s">
        <v>552</v>
      </c>
      <c r="V19" s="67" t="s">
        <v>541</v>
      </c>
      <c r="W19" s="67" t="s">
        <v>158</v>
      </c>
      <c r="X19" s="132" t="s">
        <v>245</v>
      </c>
      <c r="Y19" s="68" t="s">
        <v>400</v>
      </c>
      <c r="Z19" s="68" t="str">
        <f t="shared" si="0"/>
        <v xml:space="preserve">Mai Võ Hoài </v>
      </c>
      <c r="AA19" s="78" t="s">
        <v>263</v>
      </c>
      <c r="AB19" s="67"/>
      <c r="AC19" s="67"/>
      <c r="AD19" s="67"/>
      <c r="AF19" s="80"/>
    </row>
    <row r="20" spans="1:227" s="54" customFormat="1" ht="46.5" customHeight="1" x14ac:dyDescent="0.25">
      <c r="A20" s="65" t="s">
        <v>1535</v>
      </c>
      <c r="B20" s="65" t="s">
        <v>11</v>
      </c>
      <c r="C20" s="80" t="s">
        <v>195</v>
      </c>
      <c r="D20" s="128" t="s">
        <v>304</v>
      </c>
      <c r="E20" s="122" t="s">
        <v>43</v>
      </c>
      <c r="F20" s="67" t="s">
        <v>108</v>
      </c>
      <c r="G20" s="68" t="s">
        <v>106</v>
      </c>
      <c r="H20" s="128" t="s">
        <v>305</v>
      </c>
      <c r="I20" s="67" t="s">
        <v>277</v>
      </c>
      <c r="J20" s="132" t="s">
        <v>306</v>
      </c>
      <c r="K20" s="132" t="s">
        <v>306</v>
      </c>
      <c r="L20" s="68" t="s">
        <v>106</v>
      </c>
      <c r="M20" s="68" t="s">
        <v>58</v>
      </c>
      <c r="N20" s="67" t="s">
        <v>109</v>
      </c>
      <c r="O20" s="67"/>
      <c r="P20" s="67"/>
      <c r="Q20" s="67" t="s">
        <v>60</v>
      </c>
      <c r="R20" s="67"/>
      <c r="S20" s="47" t="s">
        <v>1925</v>
      </c>
      <c r="T20" s="67" t="s">
        <v>60</v>
      </c>
      <c r="U20" s="47">
        <v>1993</v>
      </c>
      <c r="V20" s="47" t="s">
        <v>1926</v>
      </c>
      <c r="W20" s="47" t="s">
        <v>1927</v>
      </c>
      <c r="X20" s="132" t="s">
        <v>272</v>
      </c>
      <c r="Y20" s="132" t="s">
        <v>302</v>
      </c>
      <c r="Z20" s="68" t="str">
        <f t="shared" si="0"/>
        <v xml:space="preserve">Nguyễn Quỳnh </v>
      </c>
      <c r="AA20" s="78" t="s">
        <v>303</v>
      </c>
      <c r="AB20" s="67"/>
      <c r="AC20" s="67"/>
      <c r="AD20" s="67"/>
      <c r="AF20" s="284" t="s">
        <v>1928</v>
      </c>
    </row>
    <row r="21" spans="1:227" s="25" customFormat="1" ht="44.25" customHeight="1" x14ac:dyDescent="0.25">
      <c r="A21" s="65" t="s">
        <v>431</v>
      </c>
      <c r="B21" s="65" t="s">
        <v>12</v>
      </c>
      <c r="C21" s="78" t="s">
        <v>171</v>
      </c>
      <c r="D21" s="132" t="s">
        <v>167</v>
      </c>
      <c r="E21" s="71" t="s">
        <v>38</v>
      </c>
      <c r="F21" s="67"/>
      <c r="G21" s="68"/>
      <c r="H21" s="128"/>
      <c r="I21" s="67"/>
      <c r="J21" s="67"/>
      <c r="K21" s="67"/>
      <c r="L21" s="68"/>
      <c r="M21" s="68" t="s">
        <v>125</v>
      </c>
      <c r="N21" s="67" t="s">
        <v>196</v>
      </c>
      <c r="O21" s="68" t="s">
        <v>554</v>
      </c>
      <c r="P21" s="67" t="s">
        <v>550</v>
      </c>
      <c r="Q21" s="67" t="s">
        <v>60</v>
      </c>
      <c r="R21" s="68" t="s">
        <v>555</v>
      </c>
      <c r="S21" s="67" t="s">
        <v>526</v>
      </c>
      <c r="T21" s="67" t="s">
        <v>55</v>
      </c>
      <c r="U21" s="68" t="s">
        <v>556</v>
      </c>
      <c r="V21" s="67" t="s">
        <v>550</v>
      </c>
      <c r="W21" s="67" t="s">
        <v>158</v>
      </c>
      <c r="X21" s="68"/>
      <c r="Y21" s="68"/>
      <c r="Z21" s="68" t="str">
        <f t="shared" si="0"/>
        <v xml:space="preserve">Kiều Thị Thanh </v>
      </c>
      <c r="AA21" s="78" t="s">
        <v>499</v>
      </c>
      <c r="AB21" s="67"/>
      <c r="AC21" s="67"/>
      <c r="AD21" s="67"/>
      <c r="AF21" s="80"/>
    </row>
    <row r="22" spans="1:227" s="25" customFormat="1" ht="44.25" customHeight="1" x14ac:dyDescent="0.25">
      <c r="A22" s="65" t="s">
        <v>432</v>
      </c>
      <c r="B22" s="65" t="s">
        <v>13</v>
      </c>
      <c r="C22" s="78" t="s">
        <v>421</v>
      </c>
      <c r="D22" s="128" t="s">
        <v>389</v>
      </c>
      <c r="E22" s="122" t="s">
        <v>43</v>
      </c>
      <c r="F22" s="67" t="s">
        <v>359</v>
      </c>
      <c r="G22" s="68" t="s">
        <v>390</v>
      </c>
      <c r="H22" s="128" t="s">
        <v>391</v>
      </c>
      <c r="I22" s="67" t="s">
        <v>269</v>
      </c>
      <c r="J22" s="132" t="s">
        <v>392</v>
      </c>
      <c r="K22" s="132" t="s">
        <v>392</v>
      </c>
      <c r="L22" s="68" t="s">
        <v>393</v>
      </c>
      <c r="M22" s="68" t="s">
        <v>125</v>
      </c>
      <c r="N22" s="68" t="s">
        <v>394</v>
      </c>
      <c r="O22" s="68" t="s">
        <v>557</v>
      </c>
      <c r="P22" s="67" t="s">
        <v>526</v>
      </c>
      <c r="Q22" s="67" t="s">
        <v>55</v>
      </c>
      <c r="R22" s="68" t="s">
        <v>558</v>
      </c>
      <c r="S22" s="67" t="s">
        <v>559</v>
      </c>
      <c r="T22" s="67" t="s">
        <v>55</v>
      </c>
      <c r="U22" s="68" t="s">
        <v>560</v>
      </c>
      <c r="V22" s="67" t="s">
        <v>561</v>
      </c>
      <c r="W22" s="67" t="s">
        <v>158</v>
      </c>
      <c r="X22" s="132" t="s">
        <v>471</v>
      </c>
      <c r="Y22" s="68" t="s">
        <v>253</v>
      </c>
      <c r="Z22" s="68" t="str">
        <f t="shared" si="0"/>
        <v xml:space="preserve">Lương Ngọc </v>
      </c>
      <c r="AA22" s="78" t="s">
        <v>388</v>
      </c>
      <c r="AB22" s="67"/>
      <c r="AC22" s="67"/>
      <c r="AD22" s="67"/>
      <c r="AF22" s="80"/>
    </row>
    <row r="23" spans="1:227" s="25" customFormat="1" ht="44.25" customHeight="1" x14ac:dyDescent="0.25">
      <c r="A23" s="65" t="s">
        <v>434</v>
      </c>
      <c r="B23" s="65" t="s">
        <v>14</v>
      </c>
      <c r="C23" s="80" t="s">
        <v>1536</v>
      </c>
      <c r="D23" s="128" t="s">
        <v>1537</v>
      </c>
      <c r="E23" s="71" t="s">
        <v>38</v>
      </c>
      <c r="F23" s="67" t="s">
        <v>59</v>
      </c>
      <c r="G23" s="68">
        <v>215244585</v>
      </c>
      <c r="H23" s="128" t="s">
        <v>1538</v>
      </c>
      <c r="I23" s="67" t="s">
        <v>242</v>
      </c>
      <c r="J23" s="132" t="s">
        <v>1539</v>
      </c>
      <c r="K23" s="132" t="s">
        <v>1540</v>
      </c>
      <c r="L23" s="68" t="s">
        <v>1541</v>
      </c>
      <c r="M23" s="68" t="s">
        <v>58</v>
      </c>
      <c r="N23" s="67" t="s">
        <v>314</v>
      </c>
      <c r="O23" s="68" t="s">
        <v>1542</v>
      </c>
      <c r="P23" s="67" t="s">
        <v>1543</v>
      </c>
      <c r="Q23" s="67" t="s">
        <v>55</v>
      </c>
      <c r="R23" s="68" t="s">
        <v>1544</v>
      </c>
      <c r="S23" s="67" t="s">
        <v>1545</v>
      </c>
      <c r="T23" s="67" t="s">
        <v>45</v>
      </c>
      <c r="U23" s="68" t="s">
        <v>1546</v>
      </c>
      <c r="V23" s="67" t="s">
        <v>1547</v>
      </c>
      <c r="W23" s="67" t="s">
        <v>158</v>
      </c>
      <c r="X23" s="132" t="s">
        <v>245</v>
      </c>
      <c r="Y23" s="68" t="s">
        <v>233</v>
      </c>
      <c r="Z23" s="68" t="str">
        <f t="shared" si="0"/>
        <v xml:space="preserve">Nguyễn Thị Bích </v>
      </c>
      <c r="AA23" s="78" t="s">
        <v>274</v>
      </c>
      <c r="AB23" s="67"/>
      <c r="AC23" s="67"/>
      <c r="AD23" s="67"/>
      <c r="AF23" s="80" t="s">
        <v>1920</v>
      </c>
    </row>
    <row r="24" spans="1:227" s="25" customFormat="1" ht="44.25" customHeight="1" x14ac:dyDescent="0.25">
      <c r="A24" s="65" t="s">
        <v>435</v>
      </c>
      <c r="B24" s="65" t="s">
        <v>15</v>
      </c>
      <c r="C24" s="78" t="s">
        <v>1548</v>
      </c>
      <c r="D24" s="132" t="s">
        <v>1549</v>
      </c>
      <c r="E24" s="122" t="s">
        <v>43</v>
      </c>
      <c r="F24" s="67" t="s">
        <v>1550</v>
      </c>
      <c r="G24" s="68" t="s">
        <v>1551</v>
      </c>
      <c r="H24" s="128" t="s">
        <v>1552</v>
      </c>
      <c r="I24" s="67" t="s">
        <v>269</v>
      </c>
      <c r="J24" s="132" t="s">
        <v>1553</v>
      </c>
      <c r="K24" s="132" t="s">
        <v>1553</v>
      </c>
      <c r="L24" s="68" t="s">
        <v>1554</v>
      </c>
      <c r="M24" s="68" t="s">
        <v>125</v>
      </c>
      <c r="N24" s="67" t="s">
        <v>203</v>
      </c>
      <c r="O24" s="68" t="s">
        <v>548</v>
      </c>
      <c r="P24" s="67" t="s">
        <v>526</v>
      </c>
      <c r="Q24" s="67" t="s">
        <v>60</v>
      </c>
      <c r="R24" s="68" t="s">
        <v>1555</v>
      </c>
      <c r="S24" s="67" t="s">
        <v>1556</v>
      </c>
      <c r="T24" s="67" t="s">
        <v>45</v>
      </c>
      <c r="U24" s="68" t="s">
        <v>1557</v>
      </c>
      <c r="V24" s="67" t="s">
        <v>1558</v>
      </c>
      <c r="W24" s="67" t="s">
        <v>232</v>
      </c>
      <c r="X24" s="132" t="s">
        <v>272</v>
      </c>
      <c r="Y24" s="68" t="s">
        <v>1559</v>
      </c>
      <c r="Z24" s="68" t="str">
        <f t="shared" si="0"/>
        <v xml:space="preserve">Nguyễn Quy </v>
      </c>
      <c r="AA24" s="78" t="s">
        <v>1126</v>
      </c>
      <c r="AB24" s="67"/>
      <c r="AC24" s="67"/>
      <c r="AD24" s="67"/>
      <c r="AF24" s="80"/>
    </row>
    <row r="25" spans="1:227" s="69" customFormat="1" ht="87.75" customHeight="1" x14ac:dyDescent="0.25">
      <c r="A25" s="65" t="s">
        <v>436</v>
      </c>
      <c r="B25" s="65" t="s">
        <v>84</v>
      </c>
      <c r="C25" s="80" t="s">
        <v>182</v>
      </c>
      <c r="D25" s="128" t="s">
        <v>316</v>
      </c>
      <c r="E25" s="71" t="s">
        <v>38</v>
      </c>
      <c r="F25" s="67" t="s">
        <v>39</v>
      </c>
      <c r="G25" s="68" t="s">
        <v>317</v>
      </c>
      <c r="H25" s="128" t="s">
        <v>318</v>
      </c>
      <c r="I25" s="67" t="s">
        <v>39</v>
      </c>
      <c r="J25" s="132" t="s">
        <v>319</v>
      </c>
      <c r="K25" s="132" t="s">
        <v>319</v>
      </c>
      <c r="L25" s="68" t="s">
        <v>320</v>
      </c>
      <c r="M25" s="46" t="s">
        <v>58</v>
      </c>
      <c r="N25" s="67" t="s">
        <v>314</v>
      </c>
      <c r="O25" s="68" t="s">
        <v>562</v>
      </c>
      <c r="P25" s="67" t="s">
        <v>563</v>
      </c>
      <c r="Q25" s="67"/>
      <c r="R25" s="67"/>
      <c r="S25" s="67" t="s">
        <v>539</v>
      </c>
      <c r="T25" s="47" t="s">
        <v>1923</v>
      </c>
      <c r="U25" s="67"/>
      <c r="V25" s="47" t="s">
        <v>1924</v>
      </c>
      <c r="W25" s="67" t="s">
        <v>232</v>
      </c>
      <c r="X25" s="132" t="s">
        <v>245</v>
      </c>
      <c r="Y25" s="68" t="s">
        <v>273</v>
      </c>
      <c r="Z25" s="68" t="str">
        <f t="shared" si="0"/>
        <v xml:space="preserve">Hà Việt </v>
      </c>
      <c r="AA25" s="78" t="s">
        <v>315</v>
      </c>
      <c r="AB25" s="67"/>
      <c r="AC25" s="67"/>
      <c r="AD25" s="67"/>
      <c r="AE25" s="25"/>
      <c r="AF25" s="80" t="s">
        <v>1921</v>
      </c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  <c r="HI25" s="25"/>
      <c r="HJ25" s="25"/>
      <c r="HK25" s="25"/>
      <c r="HL25" s="25"/>
      <c r="HM25" s="25"/>
      <c r="HN25" s="25"/>
      <c r="HO25" s="25"/>
      <c r="HP25" s="25"/>
      <c r="HQ25" s="25"/>
      <c r="HR25" s="25"/>
      <c r="HS25" s="25"/>
    </row>
    <row r="26" spans="1:227" s="25" customFormat="1" ht="44.25" customHeight="1" x14ac:dyDescent="0.25">
      <c r="A26" s="65" t="s">
        <v>154</v>
      </c>
      <c r="B26" s="65" t="s">
        <v>87</v>
      </c>
      <c r="C26" s="80" t="s">
        <v>173</v>
      </c>
      <c r="D26" s="128" t="s">
        <v>200</v>
      </c>
      <c r="E26" s="71" t="s">
        <v>38</v>
      </c>
      <c r="F26" s="67" t="s">
        <v>39</v>
      </c>
      <c r="G26" s="68" t="s">
        <v>268</v>
      </c>
      <c r="H26" s="132" t="s">
        <v>451</v>
      </c>
      <c r="I26" s="67" t="s">
        <v>269</v>
      </c>
      <c r="J26" s="132" t="s">
        <v>270</v>
      </c>
      <c r="K26" s="132" t="s">
        <v>270</v>
      </c>
      <c r="L26" s="68" t="s">
        <v>271</v>
      </c>
      <c r="M26" s="68" t="s">
        <v>125</v>
      </c>
      <c r="N26" s="67" t="s">
        <v>40</v>
      </c>
      <c r="O26" s="68" t="s">
        <v>564</v>
      </c>
      <c r="P26" s="67" t="s">
        <v>550</v>
      </c>
      <c r="Q26" s="67" t="s">
        <v>60</v>
      </c>
      <c r="R26" s="68" t="s">
        <v>565</v>
      </c>
      <c r="S26" s="67" t="s">
        <v>550</v>
      </c>
      <c r="T26" s="67" t="s">
        <v>55</v>
      </c>
      <c r="U26" s="68" t="s">
        <v>566</v>
      </c>
      <c r="V26" s="67" t="s">
        <v>541</v>
      </c>
      <c r="W26" s="67" t="s">
        <v>158</v>
      </c>
      <c r="X26" s="132" t="s">
        <v>272</v>
      </c>
      <c r="Y26" s="68" t="s">
        <v>401</v>
      </c>
      <c r="Z26" s="68" t="str">
        <f t="shared" si="0"/>
        <v xml:space="preserve">Trần Nhi Diễm </v>
      </c>
      <c r="AA26" s="78" t="s">
        <v>267</v>
      </c>
      <c r="AB26" s="67"/>
      <c r="AC26" s="67"/>
      <c r="AD26" s="67"/>
      <c r="AF26" s="80"/>
    </row>
    <row r="27" spans="1:227" s="25" customFormat="1" ht="44.25" customHeight="1" x14ac:dyDescent="0.25">
      <c r="A27" s="65" t="s">
        <v>437</v>
      </c>
      <c r="B27" s="65" t="s">
        <v>89</v>
      </c>
      <c r="C27" s="80" t="s">
        <v>181</v>
      </c>
      <c r="D27" s="128" t="s">
        <v>56</v>
      </c>
      <c r="E27" s="122" t="s">
        <v>43</v>
      </c>
      <c r="F27" s="67" t="s">
        <v>57</v>
      </c>
      <c r="G27" s="68">
        <v>301231242</v>
      </c>
      <c r="H27" s="128" t="s">
        <v>310</v>
      </c>
      <c r="I27" s="67" t="s">
        <v>311</v>
      </c>
      <c r="J27" s="132" t="s">
        <v>312</v>
      </c>
      <c r="K27" s="132" t="s">
        <v>312</v>
      </c>
      <c r="L27" s="68" t="s">
        <v>313</v>
      </c>
      <c r="M27" s="68" t="s">
        <v>58</v>
      </c>
      <c r="N27" s="67" t="s">
        <v>314</v>
      </c>
      <c r="O27" s="68" t="s">
        <v>567</v>
      </c>
      <c r="P27" s="67" t="s">
        <v>568</v>
      </c>
      <c r="Q27" s="67" t="s">
        <v>55</v>
      </c>
      <c r="R27" s="68" t="s">
        <v>569</v>
      </c>
      <c r="S27" s="67" t="s">
        <v>541</v>
      </c>
      <c r="T27" s="67" t="s">
        <v>55</v>
      </c>
      <c r="U27" s="68" t="s">
        <v>570</v>
      </c>
      <c r="V27" s="67" t="s">
        <v>541</v>
      </c>
      <c r="W27" s="67" t="s">
        <v>158</v>
      </c>
      <c r="X27" s="132" t="s">
        <v>245</v>
      </c>
      <c r="Y27" s="68" t="s">
        <v>402</v>
      </c>
      <c r="Z27" s="68" t="str">
        <f t="shared" si="0"/>
        <v xml:space="preserve">Hồ Khắc </v>
      </c>
      <c r="AA27" s="78" t="s">
        <v>309</v>
      </c>
      <c r="AB27" s="67"/>
      <c r="AC27" s="67"/>
      <c r="AD27" s="67"/>
      <c r="AF27" s="80" t="s">
        <v>1920</v>
      </c>
    </row>
    <row r="28" spans="1:227" s="25" customFormat="1" ht="44.25" customHeight="1" x14ac:dyDescent="0.25">
      <c r="A28" s="65" t="s">
        <v>155</v>
      </c>
      <c r="B28" s="65" t="s">
        <v>95</v>
      </c>
      <c r="C28" s="78" t="s">
        <v>174</v>
      </c>
      <c r="D28" s="132" t="s">
        <v>201</v>
      </c>
      <c r="E28" s="71" t="s">
        <v>38</v>
      </c>
      <c r="F28" s="67"/>
      <c r="G28" s="68"/>
      <c r="H28" s="128"/>
      <c r="I28" s="67"/>
      <c r="J28" s="67"/>
      <c r="K28" s="67"/>
      <c r="L28" s="68"/>
      <c r="M28" s="68" t="s">
        <v>125</v>
      </c>
      <c r="N28" s="67" t="s">
        <v>196</v>
      </c>
      <c r="O28" s="68" t="s">
        <v>571</v>
      </c>
      <c r="P28" s="67" t="s">
        <v>514</v>
      </c>
      <c r="Q28" s="67"/>
      <c r="R28" s="67"/>
      <c r="S28" s="67"/>
      <c r="T28" s="67" t="s">
        <v>55</v>
      </c>
      <c r="U28" s="68" t="s">
        <v>572</v>
      </c>
      <c r="V28" s="67" t="s">
        <v>514</v>
      </c>
      <c r="W28" s="67" t="s">
        <v>158</v>
      </c>
      <c r="X28" s="68"/>
      <c r="Y28" s="68"/>
      <c r="Z28" s="68" t="str">
        <f t="shared" si="0"/>
        <v xml:space="preserve">Huỳnh Thị Phương </v>
      </c>
      <c r="AA28" s="78" t="s">
        <v>500</v>
      </c>
      <c r="AB28" s="67"/>
      <c r="AC28" s="67"/>
      <c r="AD28" s="67"/>
      <c r="AF28" s="80"/>
    </row>
    <row r="29" spans="1:227" s="25" customFormat="1" ht="44.25" customHeight="1" x14ac:dyDescent="0.25">
      <c r="A29" s="65" t="s">
        <v>156</v>
      </c>
      <c r="B29" s="65" t="s">
        <v>100</v>
      </c>
      <c r="C29" s="78" t="s">
        <v>193</v>
      </c>
      <c r="D29" s="128" t="s">
        <v>336</v>
      </c>
      <c r="E29" s="122" t="s">
        <v>43</v>
      </c>
      <c r="F29" s="67" t="s">
        <v>80</v>
      </c>
      <c r="G29" s="68" t="s">
        <v>81</v>
      </c>
      <c r="H29" s="128" t="s">
        <v>82</v>
      </c>
      <c r="I29" s="67" t="s">
        <v>277</v>
      </c>
      <c r="J29" s="132" t="s">
        <v>337</v>
      </c>
      <c r="K29" s="132" t="s">
        <v>337</v>
      </c>
      <c r="L29" s="68" t="s">
        <v>338</v>
      </c>
      <c r="M29" s="68" t="s">
        <v>125</v>
      </c>
      <c r="N29" s="67" t="s">
        <v>203</v>
      </c>
      <c r="O29" s="68" t="s">
        <v>525</v>
      </c>
      <c r="P29" s="67" t="s">
        <v>514</v>
      </c>
      <c r="Q29" s="67" t="s">
        <v>55</v>
      </c>
      <c r="R29" s="68" t="s">
        <v>574</v>
      </c>
      <c r="S29" s="67" t="s">
        <v>511</v>
      </c>
      <c r="T29" s="67" t="s">
        <v>55</v>
      </c>
      <c r="U29" s="68" t="s">
        <v>575</v>
      </c>
      <c r="V29" s="67" t="s">
        <v>576</v>
      </c>
      <c r="W29" s="67" t="s">
        <v>158</v>
      </c>
      <c r="X29" s="132" t="s">
        <v>272</v>
      </c>
      <c r="Y29" s="68" t="s">
        <v>404</v>
      </c>
      <c r="Z29" s="68" t="str">
        <f t="shared" si="0"/>
        <v xml:space="preserve">Võ Ngọc </v>
      </c>
      <c r="AA29" s="78" t="s">
        <v>335</v>
      </c>
      <c r="AB29" s="67"/>
      <c r="AC29" s="67"/>
      <c r="AD29" s="67"/>
      <c r="AF29" s="80"/>
    </row>
    <row r="30" spans="1:227" s="25" customFormat="1" ht="81.75" customHeight="1" x14ac:dyDescent="0.25">
      <c r="A30" s="65" t="s">
        <v>438</v>
      </c>
      <c r="B30" s="65" t="s">
        <v>105</v>
      </c>
      <c r="C30" s="78" t="s">
        <v>188</v>
      </c>
      <c r="D30" s="68" t="s">
        <v>159</v>
      </c>
      <c r="E30" s="71" t="s">
        <v>38</v>
      </c>
      <c r="F30" s="67"/>
      <c r="G30" s="68" t="s">
        <v>6</v>
      </c>
      <c r="H30" s="132"/>
      <c r="I30" s="67"/>
      <c r="J30" s="67"/>
      <c r="K30" s="67"/>
      <c r="L30" s="68" t="s">
        <v>160</v>
      </c>
      <c r="M30" s="68" t="s">
        <v>125</v>
      </c>
      <c r="N30" s="67" t="s">
        <v>161</v>
      </c>
      <c r="O30" s="68" t="s">
        <v>577</v>
      </c>
      <c r="P30" s="67" t="s">
        <v>578</v>
      </c>
      <c r="Q30" s="67" t="s">
        <v>687</v>
      </c>
      <c r="R30" s="68" t="s">
        <v>579</v>
      </c>
      <c r="S30" s="67" t="s">
        <v>580</v>
      </c>
      <c r="T30" s="67" t="s">
        <v>198</v>
      </c>
      <c r="U30" s="68" t="s">
        <v>581</v>
      </c>
      <c r="V30" s="67" t="s">
        <v>510</v>
      </c>
      <c r="W30" s="67" t="s">
        <v>158</v>
      </c>
      <c r="X30" s="68"/>
      <c r="Y30" s="68"/>
      <c r="Z30" s="68" t="str">
        <f t="shared" si="0"/>
        <v xml:space="preserve">Võ Thị </v>
      </c>
      <c r="AA30" s="78" t="s">
        <v>495</v>
      </c>
      <c r="AB30" s="67"/>
      <c r="AC30" s="67"/>
      <c r="AD30" s="67"/>
      <c r="AF30" s="80"/>
    </row>
    <row r="31" spans="1:227" s="25" customFormat="1" ht="81.75" customHeight="1" x14ac:dyDescent="0.25">
      <c r="A31" s="65" t="s">
        <v>439</v>
      </c>
      <c r="B31" s="65" t="s">
        <v>107</v>
      </c>
      <c r="C31" s="78" t="s">
        <v>415</v>
      </c>
      <c r="D31" s="128" t="s">
        <v>377</v>
      </c>
      <c r="E31" s="122" t="s">
        <v>43</v>
      </c>
      <c r="F31" s="67" t="s">
        <v>307</v>
      </c>
      <c r="G31" s="68">
        <v>251084722</v>
      </c>
      <c r="H31" s="128" t="s">
        <v>378</v>
      </c>
      <c r="I31" s="67" t="s">
        <v>308</v>
      </c>
      <c r="J31" s="132" t="s">
        <v>379</v>
      </c>
      <c r="K31" s="132" t="s">
        <v>380</v>
      </c>
      <c r="L31" s="68" t="s">
        <v>381</v>
      </c>
      <c r="M31" s="68" t="s">
        <v>125</v>
      </c>
      <c r="N31" s="67" t="s">
        <v>88</v>
      </c>
      <c r="O31" s="68" t="s">
        <v>582</v>
      </c>
      <c r="P31" s="67" t="s">
        <v>514</v>
      </c>
      <c r="Q31" s="67" t="s">
        <v>491</v>
      </c>
      <c r="R31" s="68" t="s">
        <v>583</v>
      </c>
      <c r="S31" s="67" t="s">
        <v>514</v>
      </c>
      <c r="T31" s="67" t="s">
        <v>55</v>
      </c>
      <c r="U31" s="68" t="s">
        <v>584</v>
      </c>
      <c r="V31" s="67" t="s">
        <v>541</v>
      </c>
      <c r="W31" s="67" t="s">
        <v>158</v>
      </c>
      <c r="X31" s="132" t="s">
        <v>471</v>
      </c>
      <c r="Y31" s="68" t="s">
        <v>382</v>
      </c>
      <c r="Z31" s="68" t="str">
        <f t="shared" si="0"/>
        <v xml:space="preserve">K' </v>
      </c>
      <c r="AA31" s="78" t="s">
        <v>505</v>
      </c>
      <c r="AB31" s="67"/>
      <c r="AC31" s="67"/>
      <c r="AD31" s="67"/>
      <c r="AF31" s="80"/>
    </row>
    <row r="32" spans="1:227" s="25" customFormat="1" ht="79.5" customHeight="1" x14ac:dyDescent="0.25">
      <c r="A32" s="65" t="s">
        <v>1560</v>
      </c>
      <c r="B32" s="65" t="s">
        <v>110</v>
      </c>
      <c r="C32" s="78" t="s">
        <v>213</v>
      </c>
      <c r="D32" s="132" t="s">
        <v>210</v>
      </c>
      <c r="E32" s="122" t="s">
        <v>43</v>
      </c>
      <c r="F32" s="67"/>
      <c r="G32" s="68"/>
      <c r="H32" s="128"/>
      <c r="I32" s="67"/>
      <c r="J32" s="67"/>
      <c r="K32" s="67"/>
      <c r="L32" s="68"/>
      <c r="M32" s="68" t="s">
        <v>58</v>
      </c>
      <c r="N32" s="68" t="s">
        <v>214</v>
      </c>
      <c r="O32" s="68" t="s">
        <v>585</v>
      </c>
      <c r="P32" s="68" t="s">
        <v>586</v>
      </c>
      <c r="Q32" s="67"/>
      <c r="R32" s="67"/>
      <c r="S32" s="67"/>
      <c r="T32" s="67" t="s">
        <v>45</v>
      </c>
      <c r="U32" s="68" t="s">
        <v>587</v>
      </c>
      <c r="V32" s="68" t="s">
        <v>586</v>
      </c>
      <c r="W32" s="67" t="s">
        <v>158</v>
      </c>
      <c r="X32" s="68"/>
      <c r="Y32" s="68"/>
      <c r="Z32" s="68" t="str">
        <f t="shared" si="0"/>
        <v xml:space="preserve">Bùi Văn </v>
      </c>
      <c r="AA32" s="78" t="s">
        <v>503</v>
      </c>
      <c r="AB32" s="67"/>
      <c r="AC32" s="67"/>
      <c r="AD32" s="67"/>
      <c r="AF32" s="80"/>
    </row>
    <row r="33" spans="1:32" s="25" customFormat="1" ht="53.25" customHeight="1" x14ac:dyDescent="0.25">
      <c r="A33" s="65" t="s">
        <v>447</v>
      </c>
      <c r="B33" s="65" t="s">
        <v>111</v>
      </c>
      <c r="C33" s="80" t="s">
        <v>168</v>
      </c>
      <c r="D33" s="132" t="s">
        <v>443</v>
      </c>
      <c r="E33" s="71" t="s">
        <v>38</v>
      </c>
      <c r="F33" s="67" t="s">
        <v>59</v>
      </c>
      <c r="G33" s="68">
        <v>215219863</v>
      </c>
      <c r="H33" s="128" t="s">
        <v>260</v>
      </c>
      <c r="I33" s="67" t="s">
        <v>242</v>
      </c>
      <c r="J33" s="132" t="s">
        <v>261</v>
      </c>
      <c r="K33" s="132" t="s">
        <v>463</v>
      </c>
      <c r="L33" s="68" t="s">
        <v>262</v>
      </c>
      <c r="M33" s="68" t="s">
        <v>125</v>
      </c>
      <c r="N33" s="67" t="s">
        <v>588</v>
      </c>
      <c r="O33" s="68" t="s">
        <v>589</v>
      </c>
      <c r="P33" s="67" t="s">
        <v>550</v>
      </c>
      <c r="Q33" s="67" t="s">
        <v>60</v>
      </c>
      <c r="R33" s="68" t="s">
        <v>591</v>
      </c>
      <c r="S33" s="67" t="s">
        <v>550</v>
      </c>
      <c r="T33" s="67" t="s">
        <v>55</v>
      </c>
      <c r="U33" s="68" t="s">
        <v>590</v>
      </c>
      <c r="V33" s="67" t="s">
        <v>550</v>
      </c>
      <c r="W33" s="67" t="s">
        <v>158</v>
      </c>
      <c r="X33" s="132" t="s">
        <v>245</v>
      </c>
      <c r="Y33" s="68" t="s">
        <v>399</v>
      </c>
      <c r="Z33" s="68" t="str">
        <f t="shared" si="0"/>
        <v xml:space="preserve">Lê Thị </v>
      </c>
      <c r="AA33" s="78" t="s">
        <v>259</v>
      </c>
      <c r="AB33" s="67" t="s">
        <v>61</v>
      </c>
      <c r="AC33" s="68" t="s">
        <v>592</v>
      </c>
      <c r="AD33" s="68" t="s">
        <v>593</v>
      </c>
      <c r="AF33" s="80"/>
    </row>
    <row r="34" spans="1:32" s="25" customFormat="1" ht="53.25" customHeight="1" x14ac:dyDescent="0.25">
      <c r="A34" s="65" t="s">
        <v>472</v>
      </c>
      <c r="B34" s="65" t="s">
        <v>118</v>
      </c>
      <c r="C34" s="78" t="s">
        <v>422</v>
      </c>
      <c r="D34" s="128">
        <v>33182</v>
      </c>
      <c r="E34" s="71" t="s">
        <v>38</v>
      </c>
      <c r="F34" s="67" t="s">
        <v>39</v>
      </c>
      <c r="G34" s="68" t="s">
        <v>384</v>
      </c>
      <c r="H34" s="128" t="s">
        <v>385</v>
      </c>
      <c r="I34" s="67" t="s">
        <v>277</v>
      </c>
      <c r="J34" s="132" t="s">
        <v>386</v>
      </c>
      <c r="K34" s="132" t="s">
        <v>386</v>
      </c>
      <c r="L34" s="68" t="s">
        <v>416</v>
      </c>
      <c r="M34" s="68" t="s">
        <v>125</v>
      </c>
      <c r="N34" s="68" t="s">
        <v>387</v>
      </c>
      <c r="O34" s="68" t="s">
        <v>594</v>
      </c>
      <c r="P34" s="68" t="s">
        <v>595</v>
      </c>
      <c r="Q34" s="67" t="s">
        <v>60</v>
      </c>
      <c r="R34" s="68" t="s">
        <v>596</v>
      </c>
      <c r="S34" s="68" t="s">
        <v>595</v>
      </c>
      <c r="T34" s="67" t="s">
        <v>55</v>
      </c>
      <c r="U34" s="68" t="s">
        <v>597</v>
      </c>
      <c r="V34" s="68" t="s">
        <v>595</v>
      </c>
      <c r="W34" s="67"/>
      <c r="X34" s="132" t="s">
        <v>471</v>
      </c>
      <c r="Y34" s="68" t="s">
        <v>280</v>
      </c>
      <c r="Z34" s="68" t="str">
        <f t="shared" si="0"/>
        <v xml:space="preserve">Trần Thị Bảo </v>
      </c>
      <c r="AA34" s="78" t="s">
        <v>383</v>
      </c>
      <c r="AB34" s="67"/>
      <c r="AC34" s="67"/>
      <c r="AD34" s="67"/>
      <c r="AF34" s="80"/>
    </row>
    <row r="35" spans="1:32" s="25" customFormat="1" ht="53.25" customHeight="1" x14ac:dyDescent="0.25">
      <c r="A35" s="65" t="s">
        <v>473</v>
      </c>
      <c r="B35" s="65" t="s">
        <v>120</v>
      </c>
      <c r="C35" s="78" t="s">
        <v>185</v>
      </c>
      <c r="D35" s="132" t="s">
        <v>112</v>
      </c>
      <c r="E35" s="71" t="s">
        <v>38</v>
      </c>
      <c r="F35" s="67" t="s">
        <v>73</v>
      </c>
      <c r="G35" s="68" t="s">
        <v>113</v>
      </c>
      <c r="H35" s="132" t="s">
        <v>114</v>
      </c>
      <c r="I35" s="67" t="s">
        <v>39</v>
      </c>
      <c r="J35" s="128" t="s">
        <v>115</v>
      </c>
      <c r="K35" s="128" t="s">
        <v>115</v>
      </c>
      <c r="L35" s="68" t="s">
        <v>116</v>
      </c>
      <c r="M35" s="68" t="s">
        <v>58</v>
      </c>
      <c r="N35" s="67" t="s">
        <v>117</v>
      </c>
      <c r="O35" s="68" t="s">
        <v>598</v>
      </c>
      <c r="P35" s="67" t="s">
        <v>514</v>
      </c>
      <c r="Q35" s="67"/>
      <c r="R35" s="67"/>
      <c r="S35" s="67"/>
      <c r="T35" s="67"/>
      <c r="U35" s="67"/>
      <c r="V35" s="67"/>
      <c r="W35" s="67" t="s">
        <v>158</v>
      </c>
      <c r="X35" s="68" t="s">
        <v>41</v>
      </c>
      <c r="Y35" s="68" t="s">
        <v>42</v>
      </c>
      <c r="Z35" s="68" t="str">
        <f t="shared" si="0"/>
        <v xml:space="preserve">Trần Huỳnh Tuyết </v>
      </c>
      <c r="AA35" s="78" t="s">
        <v>494</v>
      </c>
      <c r="AB35" s="67"/>
      <c r="AC35" s="67"/>
      <c r="AD35" s="67"/>
      <c r="AF35" s="80"/>
    </row>
    <row r="36" spans="1:32" s="25" customFormat="1" ht="75.75" customHeight="1" x14ac:dyDescent="0.25">
      <c r="A36" s="65" t="s">
        <v>474</v>
      </c>
      <c r="B36" s="65" t="s">
        <v>121</v>
      </c>
      <c r="C36" s="80" t="s">
        <v>218</v>
      </c>
      <c r="D36" s="128" t="s">
        <v>287</v>
      </c>
      <c r="E36" s="71" t="s">
        <v>38</v>
      </c>
      <c r="F36" s="67" t="s">
        <v>288</v>
      </c>
      <c r="G36" s="68" t="s">
        <v>448</v>
      </c>
      <c r="H36" s="132" t="s">
        <v>452</v>
      </c>
      <c r="I36" s="67" t="s">
        <v>289</v>
      </c>
      <c r="J36" s="132" t="s">
        <v>290</v>
      </c>
      <c r="K36" s="132" t="s">
        <v>467</v>
      </c>
      <c r="L36" s="68" t="s">
        <v>291</v>
      </c>
      <c r="M36" s="68" t="s">
        <v>125</v>
      </c>
      <c r="N36" s="67" t="s">
        <v>600</v>
      </c>
      <c r="O36" s="68" t="s">
        <v>525</v>
      </c>
      <c r="P36" s="67" t="s">
        <v>514</v>
      </c>
      <c r="Q36" s="67" t="s">
        <v>491</v>
      </c>
      <c r="R36" s="68" t="s">
        <v>601</v>
      </c>
      <c r="S36" s="67" t="s">
        <v>516</v>
      </c>
      <c r="T36" s="47" t="s">
        <v>55</v>
      </c>
      <c r="U36" s="47" t="s">
        <v>1929</v>
      </c>
      <c r="V36" s="47" t="s">
        <v>1931</v>
      </c>
      <c r="W36" s="67" t="s">
        <v>158</v>
      </c>
      <c r="X36" s="132" t="s">
        <v>272</v>
      </c>
      <c r="Y36" s="68" t="s">
        <v>273</v>
      </c>
      <c r="Z36" s="68" t="str">
        <f t="shared" si="0"/>
        <v xml:space="preserve">Lê Thị Yến </v>
      </c>
      <c r="AA36" s="78" t="s">
        <v>286</v>
      </c>
      <c r="AB36" s="67"/>
      <c r="AC36" s="67"/>
      <c r="AD36" s="67"/>
      <c r="AF36" s="284" t="s">
        <v>1930</v>
      </c>
    </row>
    <row r="37" spans="1:32" s="25" customFormat="1" ht="44.25" customHeight="1" x14ac:dyDescent="0.25">
      <c r="A37" s="65" t="s">
        <v>475</v>
      </c>
      <c r="B37" s="65" t="s">
        <v>124</v>
      </c>
      <c r="C37" s="78" t="s">
        <v>1561</v>
      </c>
      <c r="D37" s="132" t="s">
        <v>1562</v>
      </c>
      <c r="E37" s="122" t="s">
        <v>43</v>
      </c>
      <c r="F37" s="67" t="s">
        <v>891</v>
      </c>
      <c r="G37" s="68" t="s">
        <v>1563</v>
      </c>
      <c r="H37" s="128"/>
      <c r="I37" s="67"/>
      <c r="J37" s="67"/>
      <c r="K37" s="67" t="s">
        <v>1564</v>
      </c>
      <c r="L37" s="68" t="s">
        <v>1565</v>
      </c>
      <c r="M37" s="68" t="s">
        <v>58</v>
      </c>
      <c r="N37" s="67" t="s">
        <v>1566</v>
      </c>
      <c r="O37" s="68" t="s">
        <v>542</v>
      </c>
      <c r="P37" s="67" t="s">
        <v>586</v>
      </c>
      <c r="Q37" s="67" t="s">
        <v>60</v>
      </c>
      <c r="R37" s="68" t="s">
        <v>1567</v>
      </c>
      <c r="S37" s="67" t="s">
        <v>526</v>
      </c>
      <c r="T37" s="67" t="s">
        <v>45</v>
      </c>
      <c r="U37" s="68" t="s">
        <v>1568</v>
      </c>
      <c r="V37" s="67" t="s">
        <v>586</v>
      </c>
      <c r="W37" s="67" t="s">
        <v>712</v>
      </c>
      <c r="X37" s="68" t="s">
        <v>41</v>
      </c>
      <c r="Y37" s="68" t="s">
        <v>1569</v>
      </c>
      <c r="Z37" s="68" t="str">
        <f t="shared" si="0"/>
        <v xml:space="preserve">Nguyễn Tấn </v>
      </c>
      <c r="AA37" s="78" t="s">
        <v>1570</v>
      </c>
      <c r="AB37" s="67"/>
      <c r="AC37" s="67"/>
      <c r="AD37" s="67"/>
      <c r="AF37" s="80"/>
    </row>
    <row r="38" spans="1:32" s="69" customFormat="1" ht="44.25" customHeight="1" x14ac:dyDescent="0.25">
      <c r="A38" s="65" t="s">
        <v>476</v>
      </c>
      <c r="B38" s="65" t="s">
        <v>126</v>
      </c>
      <c r="C38" s="78" t="s">
        <v>184</v>
      </c>
      <c r="D38" s="132">
        <v>34135</v>
      </c>
      <c r="E38" s="122" t="s">
        <v>43</v>
      </c>
      <c r="F38" s="67" t="s">
        <v>52</v>
      </c>
      <c r="G38" s="68" t="s">
        <v>164</v>
      </c>
      <c r="H38" s="128">
        <v>39684</v>
      </c>
      <c r="I38" s="67" t="s">
        <v>57</v>
      </c>
      <c r="J38" s="67" t="s">
        <v>101</v>
      </c>
      <c r="K38" s="67" t="s">
        <v>101</v>
      </c>
      <c r="L38" s="68" t="s">
        <v>102</v>
      </c>
      <c r="M38" s="68" t="s">
        <v>58</v>
      </c>
      <c r="N38" s="67" t="s">
        <v>94</v>
      </c>
      <c r="O38" s="68" t="s">
        <v>678</v>
      </c>
      <c r="P38" s="67" t="s">
        <v>679</v>
      </c>
      <c r="Q38" s="67" t="s">
        <v>60</v>
      </c>
      <c r="R38" s="68" t="s">
        <v>680</v>
      </c>
      <c r="S38" s="67" t="s">
        <v>526</v>
      </c>
      <c r="T38" s="67" t="s">
        <v>55</v>
      </c>
      <c r="U38" s="68" t="s">
        <v>681</v>
      </c>
      <c r="V38" s="67" t="s">
        <v>526</v>
      </c>
      <c r="W38" s="67" t="s">
        <v>232</v>
      </c>
      <c r="X38" s="68" t="s">
        <v>103</v>
      </c>
      <c r="Y38" s="68" t="s">
        <v>104</v>
      </c>
      <c r="Z38" s="68" t="str">
        <f t="shared" si="0"/>
        <v xml:space="preserve">Bùi Đức </v>
      </c>
      <c r="AA38" s="78" t="s">
        <v>504</v>
      </c>
      <c r="AB38" s="67"/>
      <c r="AC38" s="67"/>
      <c r="AD38" s="67"/>
      <c r="AF38" s="80"/>
    </row>
    <row r="39" spans="1:32" s="25" customFormat="1" ht="44.25" customHeight="1" x14ac:dyDescent="0.25">
      <c r="A39" s="65" t="s">
        <v>477</v>
      </c>
      <c r="B39" s="65" t="s">
        <v>127</v>
      </c>
      <c r="C39" s="78" t="s">
        <v>191</v>
      </c>
      <c r="D39" s="132" t="s">
        <v>65</v>
      </c>
      <c r="E39" s="122" t="s">
        <v>43</v>
      </c>
      <c r="F39" s="67" t="s">
        <v>66</v>
      </c>
      <c r="G39" s="68" t="s">
        <v>67</v>
      </c>
      <c r="H39" s="128"/>
      <c r="I39" s="67"/>
      <c r="J39" s="67"/>
      <c r="K39" s="67" t="s">
        <v>68</v>
      </c>
      <c r="L39" s="68" t="s">
        <v>69</v>
      </c>
      <c r="M39" s="68" t="s">
        <v>125</v>
      </c>
      <c r="N39" s="67" t="s">
        <v>70</v>
      </c>
      <c r="O39" s="68" t="s">
        <v>602</v>
      </c>
      <c r="P39" s="67" t="s">
        <v>513</v>
      </c>
      <c r="Q39" s="67" t="s">
        <v>55</v>
      </c>
      <c r="R39" s="68" t="s">
        <v>603</v>
      </c>
      <c r="S39" s="67" t="s">
        <v>528</v>
      </c>
      <c r="T39" s="67" t="s">
        <v>55</v>
      </c>
      <c r="U39" s="68" t="s">
        <v>604</v>
      </c>
      <c r="V39" s="67" t="s">
        <v>605</v>
      </c>
      <c r="W39" s="67" t="s">
        <v>158</v>
      </c>
      <c r="X39" s="68" t="s">
        <v>41</v>
      </c>
      <c r="Y39" s="68" t="s">
        <v>71</v>
      </c>
      <c r="Z39" s="68" t="str">
        <f t="shared" si="0"/>
        <v xml:space="preserve">Đinh Văn </v>
      </c>
      <c r="AA39" s="78" t="s">
        <v>497</v>
      </c>
      <c r="AB39" s="67"/>
      <c r="AC39" s="67"/>
      <c r="AD39" s="67"/>
      <c r="AF39" s="80"/>
    </row>
    <row r="40" spans="1:32" s="25" customFormat="1" ht="44.25" customHeight="1" x14ac:dyDescent="0.25">
      <c r="A40" s="65" t="s">
        <v>478</v>
      </c>
      <c r="B40" s="65" t="s">
        <v>128</v>
      </c>
      <c r="C40" s="78" t="s">
        <v>216</v>
      </c>
      <c r="D40" s="128" t="s">
        <v>221</v>
      </c>
      <c r="E40" s="122" t="s">
        <v>43</v>
      </c>
      <c r="F40" s="67" t="s">
        <v>66</v>
      </c>
      <c r="G40" s="68" t="s">
        <v>460</v>
      </c>
      <c r="H40" s="128" t="s">
        <v>326</v>
      </c>
      <c r="I40" s="67" t="s">
        <v>327</v>
      </c>
      <c r="J40" s="132" t="s">
        <v>328</v>
      </c>
      <c r="K40" s="132" t="s">
        <v>466</v>
      </c>
      <c r="L40" s="68" t="s">
        <v>223</v>
      </c>
      <c r="M40" s="68" t="s">
        <v>125</v>
      </c>
      <c r="N40" s="67" t="s">
        <v>203</v>
      </c>
      <c r="O40" s="68" t="s">
        <v>606</v>
      </c>
      <c r="P40" s="67" t="s">
        <v>607</v>
      </c>
      <c r="Q40" s="67" t="s">
        <v>55</v>
      </c>
      <c r="R40" s="68" t="s">
        <v>608</v>
      </c>
      <c r="S40" s="67" t="s">
        <v>610</v>
      </c>
      <c r="T40" s="67" t="s">
        <v>119</v>
      </c>
      <c r="U40" s="68" t="s">
        <v>609</v>
      </c>
      <c r="V40" s="67" t="s">
        <v>610</v>
      </c>
      <c r="W40" s="67" t="s">
        <v>158</v>
      </c>
      <c r="X40" s="132" t="s">
        <v>297</v>
      </c>
      <c r="Y40" s="68" t="s">
        <v>329</v>
      </c>
      <c r="Z40" s="68" t="str">
        <f t="shared" si="0"/>
        <v xml:space="preserve">Nguyễn Tiến </v>
      </c>
      <c r="AA40" s="78" t="s">
        <v>325</v>
      </c>
      <c r="AB40" s="67"/>
      <c r="AC40" s="67"/>
      <c r="AD40" s="67"/>
      <c r="AF40" s="80"/>
    </row>
    <row r="41" spans="1:32" s="25" customFormat="1" ht="70.5" customHeight="1" x14ac:dyDescent="0.25">
      <c r="A41" s="65" t="s">
        <v>479</v>
      </c>
      <c r="B41" s="65" t="s">
        <v>129</v>
      </c>
      <c r="C41" s="78" t="s">
        <v>205</v>
      </c>
      <c r="D41" s="132" t="s">
        <v>178</v>
      </c>
      <c r="E41" s="122" t="s">
        <v>43</v>
      </c>
      <c r="F41" s="67" t="s">
        <v>54</v>
      </c>
      <c r="G41" s="68" t="s">
        <v>611</v>
      </c>
      <c r="H41" s="132" t="s">
        <v>612</v>
      </c>
      <c r="I41" s="67"/>
      <c r="J41" s="67" t="s">
        <v>613</v>
      </c>
      <c r="K41" s="67" t="s">
        <v>614</v>
      </c>
      <c r="L41" s="68" t="s">
        <v>615</v>
      </c>
      <c r="M41" s="68" t="s">
        <v>58</v>
      </c>
      <c r="N41" s="68" t="s">
        <v>206</v>
      </c>
      <c r="O41" s="68" t="s">
        <v>616</v>
      </c>
      <c r="P41" s="68" t="s">
        <v>586</v>
      </c>
      <c r="Q41" s="67"/>
      <c r="R41" s="67"/>
      <c r="S41" s="67"/>
      <c r="T41" s="67"/>
      <c r="U41" s="67"/>
      <c r="V41" s="67"/>
      <c r="W41" s="67" t="s">
        <v>158</v>
      </c>
      <c r="X41" s="68"/>
      <c r="Y41" s="68"/>
      <c r="Z41" s="68" t="str">
        <f t="shared" si="0"/>
        <v xml:space="preserve">Nguyễn Văn </v>
      </c>
      <c r="AA41" s="78" t="s">
        <v>502</v>
      </c>
      <c r="AB41" s="67"/>
      <c r="AC41" s="67"/>
      <c r="AD41" s="67"/>
      <c r="AF41" s="80"/>
    </row>
    <row r="42" spans="1:32" s="25" customFormat="1" ht="50.25" customHeight="1" x14ac:dyDescent="0.25">
      <c r="A42" s="65" t="s">
        <v>480</v>
      </c>
      <c r="B42" s="65" t="s">
        <v>130</v>
      </c>
      <c r="C42" s="78" t="s">
        <v>179</v>
      </c>
      <c r="D42" s="132" t="s">
        <v>46</v>
      </c>
      <c r="E42" s="71" t="s">
        <v>38</v>
      </c>
      <c r="F42" s="67" t="s">
        <v>47</v>
      </c>
      <c r="G42" s="68" t="s">
        <v>163</v>
      </c>
      <c r="H42" s="128">
        <v>40261</v>
      </c>
      <c r="I42" s="67" t="s">
        <v>47</v>
      </c>
      <c r="J42" s="128" t="s">
        <v>48</v>
      </c>
      <c r="K42" s="128" t="s">
        <v>49</v>
      </c>
      <c r="L42" s="68" t="s">
        <v>50</v>
      </c>
      <c r="M42" s="68" t="s">
        <v>125</v>
      </c>
      <c r="N42" s="67" t="s">
        <v>196</v>
      </c>
      <c r="O42" s="68" t="s">
        <v>622</v>
      </c>
      <c r="P42" s="67" t="s">
        <v>550</v>
      </c>
      <c r="Q42" s="67" t="s">
        <v>55</v>
      </c>
      <c r="R42" s="68" t="s">
        <v>623</v>
      </c>
      <c r="S42" s="67" t="s">
        <v>624</v>
      </c>
      <c r="T42" s="67" t="s">
        <v>55</v>
      </c>
      <c r="U42" s="68" t="s">
        <v>623</v>
      </c>
      <c r="V42" s="67" t="s">
        <v>624</v>
      </c>
      <c r="W42" s="67" t="s">
        <v>158</v>
      </c>
      <c r="X42" s="68" t="s">
        <v>41</v>
      </c>
      <c r="Y42" s="68" t="s">
        <v>51</v>
      </c>
      <c r="Z42" s="68" t="str">
        <f t="shared" si="0"/>
        <v xml:space="preserve">Nguyễn Thị Thanh </v>
      </c>
      <c r="AA42" s="78" t="s">
        <v>353</v>
      </c>
      <c r="AB42" s="67"/>
      <c r="AC42" s="67"/>
      <c r="AD42" s="67"/>
      <c r="AF42" s="80"/>
    </row>
    <row r="43" spans="1:32" s="25" customFormat="1" ht="47.25" customHeight="1" x14ac:dyDescent="0.25">
      <c r="A43" s="65" t="s">
        <v>481</v>
      </c>
      <c r="B43" s="65" t="s">
        <v>132</v>
      </c>
      <c r="C43" s="78" t="s">
        <v>215</v>
      </c>
      <c r="D43" s="132" t="s">
        <v>354</v>
      </c>
      <c r="E43" s="71" t="s">
        <v>38</v>
      </c>
      <c r="F43" s="67" t="s">
        <v>63</v>
      </c>
      <c r="G43" s="68">
        <v>183477366</v>
      </c>
      <c r="H43" s="132" t="s">
        <v>355</v>
      </c>
      <c r="I43" s="67" t="s">
        <v>277</v>
      </c>
      <c r="J43" s="67" t="s">
        <v>356</v>
      </c>
      <c r="K43" s="67" t="s">
        <v>356</v>
      </c>
      <c r="L43" s="68" t="s">
        <v>357</v>
      </c>
      <c r="M43" s="68" t="s">
        <v>125</v>
      </c>
      <c r="N43" s="67" t="s">
        <v>203</v>
      </c>
      <c r="O43" s="68" t="s">
        <v>617</v>
      </c>
      <c r="P43" s="67" t="s">
        <v>618</v>
      </c>
      <c r="Q43" s="67" t="s">
        <v>60</v>
      </c>
      <c r="R43" s="68" t="s">
        <v>619</v>
      </c>
      <c r="S43" s="67" t="s">
        <v>618</v>
      </c>
      <c r="T43" s="67" t="s">
        <v>55</v>
      </c>
      <c r="U43" s="68" t="s">
        <v>620</v>
      </c>
      <c r="V43" s="67" t="s">
        <v>621</v>
      </c>
      <c r="W43" s="67" t="s">
        <v>158</v>
      </c>
      <c r="X43" s="132" t="s">
        <v>272</v>
      </c>
      <c r="Y43" s="68" t="s">
        <v>469</v>
      </c>
      <c r="Z43" s="68" t="str">
        <f t="shared" si="0"/>
        <v xml:space="preserve">Đường Thị </v>
      </c>
      <c r="AA43" s="78" t="s">
        <v>353</v>
      </c>
      <c r="AB43" s="67"/>
      <c r="AC43" s="67"/>
      <c r="AD43" s="67"/>
      <c r="AF43" s="80"/>
    </row>
    <row r="44" spans="1:32" s="25" customFormat="1" ht="42.75" customHeight="1" x14ac:dyDescent="0.25">
      <c r="A44" s="65" t="s">
        <v>482</v>
      </c>
      <c r="B44" s="65" t="s">
        <v>133</v>
      </c>
      <c r="C44" s="78" t="s">
        <v>220</v>
      </c>
      <c r="D44" s="132" t="s">
        <v>293</v>
      </c>
      <c r="E44" s="71" t="s">
        <v>43</v>
      </c>
      <c r="F44" s="67" t="s">
        <v>229</v>
      </c>
      <c r="G44" s="68" t="s">
        <v>230</v>
      </c>
      <c r="H44" s="132" t="s">
        <v>450</v>
      </c>
      <c r="I44" s="67" t="s">
        <v>269</v>
      </c>
      <c r="J44" s="67" t="s">
        <v>294</v>
      </c>
      <c r="K44" s="67" t="s">
        <v>294</v>
      </c>
      <c r="L44" s="68" t="s">
        <v>295</v>
      </c>
      <c r="M44" s="68" t="s">
        <v>125</v>
      </c>
      <c r="N44" s="67" t="s">
        <v>109</v>
      </c>
      <c r="O44" s="68" t="s">
        <v>625</v>
      </c>
      <c r="P44" s="67" t="s">
        <v>626</v>
      </c>
      <c r="Q44" s="67" t="s">
        <v>60</v>
      </c>
      <c r="R44" s="68" t="s">
        <v>627</v>
      </c>
      <c r="S44" s="67" t="s">
        <v>512</v>
      </c>
      <c r="T44" s="67"/>
      <c r="U44" s="67"/>
      <c r="V44" s="67"/>
      <c r="W44" s="67" t="s">
        <v>296</v>
      </c>
      <c r="X44" s="132" t="s">
        <v>297</v>
      </c>
      <c r="Y44" s="132" t="s">
        <v>396</v>
      </c>
      <c r="Z44" s="68" t="str">
        <f t="shared" si="0"/>
        <v xml:space="preserve">Trần Quang </v>
      </c>
      <c r="AA44" s="78" t="s">
        <v>292</v>
      </c>
      <c r="AB44" s="67"/>
      <c r="AC44" s="67"/>
      <c r="AD44" s="67"/>
      <c r="AF44" s="80"/>
    </row>
    <row r="45" spans="1:32" s="25" customFormat="1" ht="75.75" customHeight="1" x14ac:dyDescent="0.25">
      <c r="A45" s="65" t="s">
        <v>483</v>
      </c>
      <c r="B45" s="65" t="s">
        <v>134</v>
      </c>
      <c r="C45" s="78" t="s">
        <v>419</v>
      </c>
      <c r="D45" s="128" t="s">
        <v>365</v>
      </c>
      <c r="E45" s="122" t="s">
        <v>43</v>
      </c>
      <c r="F45" s="67" t="s">
        <v>39</v>
      </c>
      <c r="G45" s="68" t="s">
        <v>366</v>
      </c>
      <c r="H45" s="132" t="s">
        <v>457</v>
      </c>
      <c r="I45" s="67" t="s">
        <v>277</v>
      </c>
      <c r="J45" s="132" t="s">
        <v>367</v>
      </c>
      <c r="K45" s="132" t="s">
        <v>367</v>
      </c>
      <c r="L45" s="68">
        <v>938939221</v>
      </c>
      <c r="M45" s="68" t="s">
        <v>125</v>
      </c>
      <c r="N45" s="67" t="s">
        <v>203</v>
      </c>
      <c r="O45" s="68" t="s">
        <v>525</v>
      </c>
      <c r="P45" s="67" t="s">
        <v>514</v>
      </c>
      <c r="Q45" s="67" t="s">
        <v>491</v>
      </c>
      <c r="R45" s="68" t="s">
        <v>628</v>
      </c>
      <c r="S45" s="67" t="s">
        <v>516</v>
      </c>
      <c r="T45" s="67" t="s">
        <v>55</v>
      </c>
      <c r="U45" s="68" t="s">
        <v>629</v>
      </c>
      <c r="V45" s="67" t="s">
        <v>630</v>
      </c>
      <c r="W45" s="67" t="s">
        <v>158</v>
      </c>
      <c r="X45" s="132" t="s">
        <v>470</v>
      </c>
      <c r="Y45" s="68" t="s">
        <v>414</v>
      </c>
      <c r="Z45" s="68" t="str">
        <f t="shared" si="0"/>
        <v xml:space="preserve">Nguyễn Mai Trường </v>
      </c>
      <c r="AA45" s="78" t="s">
        <v>364</v>
      </c>
      <c r="AB45" s="67"/>
      <c r="AC45" s="67"/>
      <c r="AD45" s="67"/>
      <c r="AF45" s="80"/>
    </row>
    <row r="46" spans="1:32" s="25" customFormat="1" ht="75.75" customHeight="1" x14ac:dyDescent="0.25">
      <c r="A46" s="65" t="s">
        <v>484</v>
      </c>
      <c r="B46" s="65" t="s">
        <v>135</v>
      </c>
      <c r="C46" s="78" t="s">
        <v>175</v>
      </c>
      <c r="D46" s="128" t="s">
        <v>202</v>
      </c>
      <c r="E46" s="71" t="s">
        <v>38</v>
      </c>
      <c r="F46" s="67" t="s">
        <v>255</v>
      </c>
      <c r="G46" s="68">
        <v>230874096</v>
      </c>
      <c r="H46" s="128" t="s">
        <v>256</v>
      </c>
      <c r="I46" s="67" t="s">
        <v>257</v>
      </c>
      <c r="J46" s="132" t="s">
        <v>258</v>
      </c>
      <c r="K46" s="132" t="s">
        <v>397</v>
      </c>
      <c r="L46" s="68">
        <v>974345200</v>
      </c>
      <c r="M46" s="68" t="s">
        <v>125</v>
      </c>
      <c r="N46" s="67" t="s">
        <v>588</v>
      </c>
      <c r="O46" s="68" t="s">
        <v>549</v>
      </c>
      <c r="P46" s="67" t="s">
        <v>631</v>
      </c>
      <c r="Q46" s="67" t="s">
        <v>461</v>
      </c>
      <c r="R46" s="68" t="s">
        <v>632</v>
      </c>
      <c r="S46" s="67" t="s">
        <v>631</v>
      </c>
      <c r="T46" s="67" t="s">
        <v>55</v>
      </c>
      <c r="U46" s="68" t="s">
        <v>633</v>
      </c>
      <c r="V46" s="67" t="s">
        <v>541</v>
      </c>
      <c r="W46" s="67" t="s">
        <v>158</v>
      </c>
      <c r="X46" s="132" t="s">
        <v>245</v>
      </c>
      <c r="Y46" s="68" t="s">
        <v>398</v>
      </c>
      <c r="Z46" s="68" t="str">
        <f t="shared" si="0"/>
        <v xml:space="preserve">Hồ Thị Thanh </v>
      </c>
      <c r="AA46" s="78" t="s">
        <v>254</v>
      </c>
      <c r="AB46" s="67"/>
      <c r="AC46" s="67"/>
      <c r="AD46" s="67"/>
      <c r="AF46" s="80"/>
    </row>
    <row r="47" spans="1:32" s="25" customFormat="1" ht="70.5" customHeight="1" x14ac:dyDescent="0.25">
      <c r="A47" s="65" t="s">
        <v>485</v>
      </c>
      <c r="B47" s="65" t="s">
        <v>136</v>
      </c>
      <c r="C47" s="78" t="s">
        <v>219</v>
      </c>
      <c r="D47" s="132" t="s">
        <v>441</v>
      </c>
      <c r="E47" s="71" t="s">
        <v>38</v>
      </c>
      <c r="F47" s="67" t="s">
        <v>44</v>
      </c>
      <c r="G47" s="68" t="s">
        <v>227</v>
      </c>
      <c r="H47" s="128" t="s">
        <v>228</v>
      </c>
      <c r="I47" s="67" t="s">
        <v>236</v>
      </c>
      <c r="J47" s="67" t="s">
        <v>237</v>
      </c>
      <c r="K47" s="67" t="s">
        <v>237</v>
      </c>
      <c r="L47" s="68" t="s">
        <v>238</v>
      </c>
      <c r="M47" s="68" t="s">
        <v>125</v>
      </c>
      <c r="N47" s="67" t="s">
        <v>588</v>
      </c>
      <c r="O47" s="68" t="s">
        <v>634</v>
      </c>
      <c r="P47" s="67" t="s">
        <v>635</v>
      </c>
      <c r="Q47" s="67" t="s">
        <v>491</v>
      </c>
      <c r="R47" s="68" t="s">
        <v>636</v>
      </c>
      <c r="S47" s="67" t="s">
        <v>516</v>
      </c>
      <c r="T47" s="67" t="s">
        <v>131</v>
      </c>
      <c r="U47" s="68" t="s">
        <v>637</v>
      </c>
      <c r="V47" s="67" t="s">
        <v>541</v>
      </c>
      <c r="W47" s="67" t="s">
        <v>158</v>
      </c>
      <c r="X47" s="132" t="s">
        <v>240</v>
      </c>
      <c r="Y47" s="132" t="s">
        <v>233</v>
      </c>
      <c r="Z47" s="68" t="str">
        <f t="shared" si="0"/>
        <v xml:space="preserve">Phan Thị </v>
      </c>
      <c r="AA47" s="78" t="s">
        <v>235</v>
      </c>
      <c r="AB47" s="67"/>
      <c r="AC47" s="67"/>
      <c r="AD47" s="67"/>
      <c r="AF47" s="80"/>
    </row>
    <row r="48" spans="1:32" s="25" customFormat="1" ht="54" customHeight="1" x14ac:dyDescent="0.25">
      <c r="A48" s="65" t="s">
        <v>486</v>
      </c>
      <c r="B48" s="65" t="s">
        <v>137</v>
      </c>
      <c r="C48" s="78" t="s">
        <v>204</v>
      </c>
      <c r="D48" s="132" t="s">
        <v>177</v>
      </c>
      <c r="E48" s="122" t="s">
        <v>43</v>
      </c>
      <c r="F48" s="68" t="s">
        <v>642</v>
      </c>
      <c r="G48" s="68" t="s">
        <v>638</v>
      </c>
      <c r="H48" s="132" t="s">
        <v>639</v>
      </c>
      <c r="I48" s="67" t="s">
        <v>640</v>
      </c>
      <c r="J48" s="68" t="s">
        <v>641</v>
      </c>
      <c r="K48" s="67" t="s">
        <v>643</v>
      </c>
      <c r="L48" s="68"/>
      <c r="M48" s="68" t="s">
        <v>125</v>
      </c>
      <c r="N48" s="67" t="s">
        <v>203</v>
      </c>
      <c r="O48" s="68" t="s">
        <v>644</v>
      </c>
      <c r="P48" s="67" t="s">
        <v>513</v>
      </c>
      <c r="Q48" s="67" t="s">
        <v>55</v>
      </c>
      <c r="R48" s="68" t="s">
        <v>645</v>
      </c>
      <c r="S48" s="67" t="s">
        <v>646</v>
      </c>
      <c r="T48" s="67" t="s">
        <v>55</v>
      </c>
      <c r="U48" s="68" t="s">
        <v>647</v>
      </c>
      <c r="V48" s="67" t="s">
        <v>621</v>
      </c>
      <c r="W48" s="67" t="s">
        <v>232</v>
      </c>
      <c r="X48" s="68"/>
      <c r="Y48" s="68"/>
      <c r="Z48" s="68" t="str">
        <f t="shared" si="0"/>
        <v xml:space="preserve">Phan Cảnh </v>
      </c>
      <c r="AA48" s="78" t="s">
        <v>501</v>
      </c>
      <c r="AB48" s="67"/>
      <c r="AC48" s="67"/>
      <c r="AD48" s="67"/>
      <c r="AF48" s="80"/>
    </row>
    <row r="49" spans="1:227" s="25" customFormat="1" ht="54" customHeight="1" x14ac:dyDescent="0.25">
      <c r="A49" s="65" t="s">
        <v>487</v>
      </c>
      <c r="B49" s="65" t="s">
        <v>138</v>
      </c>
      <c r="C49" s="78" t="s">
        <v>187</v>
      </c>
      <c r="D49" s="128">
        <v>32244</v>
      </c>
      <c r="E49" s="122" t="s">
        <v>43</v>
      </c>
      <c r="F49" s="67" t="s">
        <v>282</v>
      </c>
      <c r="G49" s="68" t="s">
        <v>165</v>
      </c>
      <c r="H49" s="128" t="s">
        <v>283</v>
      </c>
      <c r="I49" s="67" t="s">
        <v>277</v>
      </c>
      <c r="J49" s="132" t="s">
        <v>284</v>
      </c>
      <c r="K49" s="132" t="s">
        <v>284</v>
      </c>
      <c r="L49" s="68" t="s">
        <v>157</v>
      </c>
      <c r="M49" s="68" t="s">
        <v>125</v>
      </c>
      <c r="N49" s="67" t="s">
        <v>40</v>
      </c>
      <c r="O49" s="68" t="s">
        <v>648</v>
      </c>
      <c r="P49" s="67" t="s">
        <v>649</v>
      </c>
      <c r="Q49" s="67" t="s">
        <v>55</v>
      </c>
      <c r="R49" s="68" t="s">
        <v>650</v>
      </c>
      <c r="S49" s="67" t="s">
        <v>516</v>
      </c>
      <c r="T49" s="63" t="s">
        <v>45</v>
      </c>
      <c r="U49" s="64" t="s">
        <v>1571</v>
      </c>
      <c r="V49" s="63" t="s">
        <v>1572</v>
      </c>
      <c r="W49" s="67" t="s">
        <v>158</v>
      </c>
      <c r="X49" s="132" t="s">
        <v>285</v>
      </c>
      <c r="Y49" s="68" t="s">
        <v>253</v>
      </c>
      <c r="Z49" s="68" t="str">
        <f t="shared" si="0"/>
        <v xml:space="preserve">Phan Thanh </v>
      </c>
      <c r="AA49" s="78" t="s">
        <v>281</v>
      </c>
      <c r="AB49" s="67"/>
      <c r="AC49" s="67"/>
      <c r="AD49" s="67"/>
      <c r="AF49" s="80"/>
    </row>
    <row r="50" spans="1:227" s="25" customFormat="1" ht="80.25" customHeight="1" x14ac:dyDescent="0.25">
      <c r="A50" s="65" t="s">
        <v>488</v>
      </c>
      <c r="B50" s="65" t="s">
        <v>139</v>
      </c>
      <c r="C50" s="78" t="s">
        <v>176</v>
      </c>
      <c r="D50" s="132" t="s">
        <v>445</v>
      </c>
      <c r="E50" s="122" t="s">
        <v>43</v>
      </c>
      <c r="F50" s="67" t="s">
        <v>170</v>
      </c>
      <c r="G50" s="68" t="s">
        <v>345</v>
      </c>
      <c r="H50" s="128" t="s">
        <v>346</v>
      </c>
      <c r="I50" s="67" t="s">
        <v>277</v>
      </c>
      <c r="J50" s="132" t="s">
        <v>347</v>
      </c>
      <c r="K50" s="132" t="s">
        <v>347</v>
      </c>
      <c r="L50" s="68" t="s">
        <v>348</v>
      </c>
      <c r="M50" s="68" t="s">
        <v>58</v>
      </c>
      <c r="N50" s="68" t="s">
        <v>685</v>
      </c>
      <c r="O50" s="68" t="s">
        <v>653</v>
      </c>
      <c r="P50" s="68" t="s">
        <v>655</v>
      </c>
      <c r="Q50" s="67"/>
      <c r="R50" s="67"/>
      <c r="S50" s="67"/>
      <c r="T50" s="67" t="s">
        <v>45</v>
      </c>
      <c r="U50" s="68" t="s">
        <v>654</v>
      </c>
      <c r="V50" s="67" t="s">
        <v>656</v>
      </c>
      <c r="W50" s="67" t="s">
        <v>232</v>
      </c>
      <c r="X50" s="132" t="s">
        <v>272</v>
      </c>
      <c r="Y50" s="68" t="s">
        <v>411</v>
      </c>
      <c r="Z50" s="68" t="str">
        <f t="shared" si="0"/>
        <v xml:space="preserve">Nguyễn Hoàng </v>
      </c>
      <c r="AA50" s="78" t="s">
        <v>330</v>
      </c>
      <c r="AB50" s="67"/>
      <c r="AC50" s="67"/>
      <c r="AD50" s="67"/>
      <c r="AF50" s="80"/>
    </row>
    <row r="51" spans="1:227" s="72" customFormat="1" ht="54" customHeight="1" x14ac:dyDescent="0.25">
      <c r="A51" s="65" t="s">
        <v>489</v>
      </c>
      <c r="B51" s="65" t="s">
        <v>140</v>
      </c>
      <c r="C51" s="78" t="s">
        <v>217</v>
      </c>
      <c r="D51" s="128" t="s">
        <v>222</v>
      </c>
      <c r="E51" s="122" t="s">
        <v>43</v>
      </c>
      <c r="F51" s="67" t="s">
        <v>80</v>
      </c>
      <c r="G51" s="68">
        <v>264245072</v>
      </c>
      <c r="H51" s="132" t="s">
        <v>454</v>
      </c>
      <c r="I51" s="67" t="s">
        <v>406</v>
      </c>
      <c r="J51" s="132" t="s">
        <v>407</v>
      </c>
      <c r="K51" s="132" t="s">
        <v>468</v>
      </c>
      <c r="L51" s="68" t="s">
        <v>408</v>
      </c>
      <c r="M51" s="68" t="s">
        <v>125</v>
      </c>
      <c r="N51" s="67" t="s">
        <v>88</v>
      </c>
      <c r="O51" s="68" t="s">
        <v>571</v>
      </c>
      <c r="P51" s="67" t="s">
        <v>526</v>
      </c>
      <c r="Q51" s="67" t="s">
        <v>55</v>
      </c>
      <c r="R51" s="68" t="s">
        <v>657</v>
      </c>
      <c r="S51" s="67" t="s">
        <v>658</v>
      </c>
      <c r="T51" s="67" t="s">
        <v>55</v>
      </c>
      <c r="U51" s="68" t="s">
        <v>657</v>
      </c>
      <c r="V51" s="67" t="s">
        <v>658</v>
      </c>
      <c r="W51" s="67" t="s">
        <v>158</v>
      </c>
      <c r="X51" s="132" t="s">
        <v>409</v>
      </c>
      <c r="Y51" s="68" t="s">
        <v>410</v>
      </c>
      <c r="Z51" s="68" t="str">
        <f t="shared" si="0"/>
        <v xml:space="preserve">Hàm Hữu </v>
      </c>
      <c r="AA51" s="78" t="s">
        <v>405</v>
      </c>
      <c r="AB51" s="67"/>
      <c r="AC51" s="67"/>
      <c r="AD51" s="67"/>
      <c r="AE51" s="25"/>
      <c r="AF51" s="80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  <c r="BP51" s="25"/>
      <c r="BQ51" s="25"/>
      <c r="BR51" s="25"/>
      <c r="BS51" s="25"/>
      <c r="BT51" s="25"/>
      <c r="BU51" s="25"/>
      <c r="BV51" s="25"/>
      <c r="BW51" s="25"/>
      <c r="BX51" s="25"/>
      <c r="BY51" s="25"/>
      <c r="BZ51" s="25"/>
      <c r="CA51" s="25"/>
      <c r="CB51" s="25"/>
      <c r="CC51" s="25"/>
      <c r="CD51" s="25"/>
      <c r="CE51" s="25"/>
      <c r="CF51" s="25"/>
      <c r="CG51" s="25"/>
      <c r="CH51" s="25"/>
      <c r="CI51" s="25"/>
      <c r="CJ51" s="25"/>
      <c r="CK51" s="25"/>
      <c r="CL51" s="25"/>
      <c r="CM51" s="25"/>
      <c r="CN51" s="25"/>
      <c r="CO51" s="25"/>
      <c r="CP51" s="25"/>
      <c r="CQ51" s="25"/>
      <c r="CR51" s="25"/>
      <c r="CS51" s="25"/>
      <c r="CT51" s="25"/>
      <c r="CU51" s="25"/>
      <c r="CV51" s="25"/>
      <c r="CW51" s="25"/>
      <c r="CX51" s="25"/>
      <c r="CY51" s="25"/>
      <c r="CZ51" s="25"/>
      <c r="DA51" s="25"/>
      <c r="DB51" s="25"/>
      <c r="DC51" s="25"/>
      <c r="DD51" s="25"/>
      <c r="DE51" s="25"/>
      <c r="DF51" s="25"/>
      <c r="DG51" s="25"/>
      <c r="DH51" s="25"/>
      <c r="DI51" s="25"/>
      <c r="DJ51" s="25"/>
      <c r="DK51" s="25"/>
      <c r="DL51" s="25"/>
      <c r="DM51" s="25"/>
      <c r="DN51" s="25"/>
      <c r="DO51" s="25"/>
      <c r="DP51" s="25"/>
      <c r="DQ51" s="25"/>
      <c r="DR51" s="25"/>
      <c r="DS51" s="25"/>
      <c r="DT51" s="25"/>
      <c r="DU51" s="25"/>
      <c r="DV51" s="25"/>
      <c r="DW51" s="25"/>
      <c r="DX51" s="25"/>
      <c r="DY51" s="25"/>
      <c r="DZ51" s="25"/>
      <c r="EA51" s="25"/>
      <c r="EB51" s="25"/>
      <c r="EC51" s="25"/>
      <c r="ED51" s="25"/>
      <c r="EE51" s="25"/>
      <c r="EF51" s="25"/>
      <c r="EG51" s="25"/>
      <c r="EH51" s="25"/>
      <c r="EI51" s="25"/>
      <c r="EJ51" s="25"/>
      <c r="EK51" s="25"/>
      <c r="EL51" s="25"/>
      <c r="EM51" s="25"/>
      <c r="EN51" s="25"/>
      <c r="EO51" s="25"/>
      <c r="EP51" s="25"/>
      <c r="EQ51" s="25"/>
      <c r="ER51" s="25"/>
      <c r="ES51" s="25"/>
      <c r="ET51" s="25"/>
      <c r="EU51" s="25"/>
      <c r="EV51" s="25"/>
      <c r="EW51" s="25"/>
      <c r="EX51" s="25"/>
      <c r="EY51" s="25"/>
      <c r="EZ51" s="25"/>
      <c r="FA51" s="25"/>
      <c r="FB51" s="25"/>
      <c r="FC51" s="25"/>
      <c r="FD51" s="25"/>
      <c r="FE51" s="25"/>
      <c r="FF51" s="25"/>
      <c r="FG51" s="25"/>
      <c r="FH51" s="25"/>
      <c r="FI51" s="25"/>
      <c r="FJ51" s="25"/>
      <c r="FK51" s="25"/>
      <c r="FL51" s="25"/>
      <c r="FM51" s="25"/>
      <c r="FN51" s="25"/>
      <c r="FO51" s="25"/>
      <c r="FP51" s="25"/>
      <c r="FQ51" s="25"/>
      <c r="FR51" s="25"/>
      <c r="FS51" s="25"/>
      <c r="FT51" s="25"/>
      <c r="FU51" s="25"/>
      <c r="FV51" s="25"/>
      <c r="FW51" s="25"/>
      <c r="FX51" s="25"/>
      <c r="FY51" s="25"/>
      <c r="FZ51" s="25"/>
      <c r="GA51" s="25"/>
      <c r="GB51" s="25"/>
      <c r="GC51" s="25"/>
      <c r="GD51" s="25"/>
      <c r="GE51" s="25"/>
      <c r="GF51" s="25"/>
      <c r="GG51" s="25"/>
      <c r="GH51" s="25"/>
      <c r="GI51" s="25"/>
      <c r="GJ51" s="25"/>
      <c r="GK51" s="25"/>
      <c r="GL51" s="25"/>
      <c r="GM51" s="25"/>
      <c r="GN51" s="25"/>
      <c r="GO51" s="25"/>
      <c r="GP51" s="25"/>
      <c r="GQ51" s="25"/>
      <c r="GR51" s="25"/>
      <c r="GS51" s="25"/>
      <c r="GT51" s="25"/>
      <c r="GU51" s="25"/>
      <c r="GV51" s="25"/>
      <c r="GW51" s="25"/>
      <c r="GX51" s="25"/>
      <c r="GY51" s="25"/>
      <c r="GZ51" s="25"/>
      <c r="HA51" s="25"/>
      <c r="HB51" s="25"/>
      <c r="HC51" s="25"/>
      <c r="HD51" s="25"/>
      <c r="HE51" s="25"/>
      <c r="HF51" s="25"/>
      <c r="HG51" s="25"/>
      <c r="HH51" s="25"/>
      <c r="HI51" s="25"/>
      <c r="HJ51" s="25"/>
      <c r="HK51" s="25"/>
      <c r="HL51" s="25"/>
      <c r="HM51" s="25"/>
      <c r="HN51" s="25"/>
      <c r="HO51" s="25"/>
      <c r="HP51" s="25"/>
      <c r="HQ51" s="25"/>
      <c r="HR51" s="25"/>
      <c r="HS51" s="25"/>
    </row>
    <row r="52" spans="1:227" s="25" customFormat="1" ht="54" customHeight="1" x14ac:dyDescent="0.25">
      <c r="A52" s="65" t="s">
        <v>1573</v>
      </c>
      <c r="B52" s="65" t="s">
        <v>141</v>
      </c>
      <c r="C52" s="78" t="s">
        <v>189</v>
      </c>
      <c r="D52" s="132" t="s">
        <v>442</v>
      </c>
      <c r="E52" s="71" t="s">
        <v>38</v>
      </c>
      <c r="F52" s="67" t="s">
        <v>59</v>
      </c>
      <c r="G52" s="68">
        <v>215340580</v>
      </c>
      <c r="H52" s="132" t="s">
        <v>449</v>
      </c>
      <c r="I52" s="67" t="s">
        <v>242</v>
      </c>
      <c r="J52" s="67" t="s">
        <v>243</v>
      </c>
      <c r="K52" s="67" t="s">
        <v>243</v>
      </c>
      <c r="L52" s="68" t="s">
        <v>244</v>
      </c>
      <c r="M52" s="68" t="s">
        <v>125</v>
      </c>
      <c r="N52" s="67" t="s">
        <v>588</v>
      </c>
      <c r="O52" s="68" t="s">
        <v>554</v>
      </c>
      <c r="P52" s="67" t="s">
        <v>550</v>
      </c>
      <c r="Q52" s="67" t="s">
        <v>60</v>
      </c>
      <c r="R52" s="68" t="s">
        <v>659</v>
      </c>
      <c r="S52" s="67" t="s">
        <v>550</v>
      </c>
      <c r="T52" s="67" t="s">
        <v>55</v>
      </c>
      <c r="U52" s="68" t="s">
        <v>660</v>
      </c>
      <c r="V52" s="67" t="s">
        <v>661</v>
      </c>
      <c r="W52" s="67" t="s">
        <v>158</v>
      </c>
      <c r="X52" s="132" t="s">
        <v>245</v>
      </c>
      <c r="Y52" s="132" t="s">
        <v>246</v>
      </c>
      <c r="Z52" s="68" t="str">
        <f t="shared" si="0"/>
        <v xml:space="preserve">Bùi Thị Ngọc </v>
      </c>
      <c r="AA52" s="78" t="s">
        <v>241</v>
      </c>
      <c r="AB52" s="67" t="s">
        <v>61</v>
      </c>
      <c r="AC52" s="67" t="s">
        <v>663</v>
      </c>
      <c r="AD52" s="68" t="s">
        <v>662</v>
      </c>
      <c r="AE52" s="69"/>
      <c r="AF52" s="80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  <c r="BG52" s="69"/>
      <c r="BH52" s="69"/>
      <c r="BI52" s="69"/>
      <c r="BJ52" s="69"/>
      <c r="BK52" s="69"/>
      <c r="BL52" s="69"/>
      <c r="BM52" s="69"/>
      <c r="BN52" s="69"/>
      <c r="BO52" s="69"/>
      <c r="BP52" s="69"/>
      <c r="BQ52" s="69"/>
      <c r="BR52" s="69"/>
      <c r="BS52" s="69"/>
      <c r="BT52" s="69"/>
      <c r="BU52" s="69"/>
      <c r="BV52" s="69"/>
      <c r="BW52" s="69"/>
      <c r="BX52" s="69"/>
      <c r="BY52" s="69"/>
      <c r="BZ52" s="69"/>
      <c r="CA52" s="69"/>
      <c r="CB52" s="69"/>
      <c r="CC52" s="69"/>
      <c r="CD52" s="69"/>
      <c r="CE52" s="69"/>
      <c r="CF52" s="69"/>
      <c r="CG52" s="69"/>
      <c r="CH52" s="69"/>
      <c r="CI52" s="69"/>
      <c r="CJ52" s="69"/>
      <c r="CK52" s="69"/>
      <c r="CL52" s="69"/>
      <c r="CM52" s="69"/>
      <c r="CN52" s="69"/>
      <c r="CO52" s="69"/>
      <c r="CP52" s="69"/>
      <c r="CQ52" s="69"/>
      <c r="CR52" s="69"/>
      <c r="CS52" s="69"/>
      <c r="CT52" s="69"/>
      <c r="CU52" s="69"/>
      <c r="CV52" s="69"/>
      <c r="CW52" s="69"/>
      <c r="CX52" s="69"/>
      <c r="CY52" s="69"/>
      <c r="CZ52" s="69"/>
      <c r="DA52" s="69"/>
      <c r="DB52" s="69"/>
      <c r="DC52" s="69"/>
      <c r="DD52" s="69"/>
      <c r="DE52" s="69"/>
      <c r="DF52" s="69"/>
      <c r="DG52" s="69"/>
      <c r="DH52" s="69"/>
      <c r="DI52" s="69"/>
      <c r="DJ52" s="69"/>
      <c r="DK52" s="69"/>
      <c r="DL52" s="69"/>
      <c r="DM52" s="69"/>
      <c r="DN52" s="69"/>
      <c r="DO52" s="69"/>
      <c r="DP52" s="69"/>
      <c r="DQ52" s="69"/>
      <c r="DR52" s="69"/>
      <c r="DS52" s="69"/>
      <c r="DT52" s="69"/>
      <c r="DU52" s="69"/>
      <c r="DV52" s="69"/>
      <c r="DW52" s="69"/>
      <c r="DX52" s="69"/>
      <c r="DY52" s="69"/>
      <c r="DZ52" s="69"/>
      <c r="EA52" s="69"/>
      <c r="EB52" s="69"/>
      <c r="EC52" s="69"/>
      <c r="ED52" s="69"/>
      <c r="EE52" s="69"/>
      <c r="EF52" s="69"/>
      <c r="EG52" s="69"/>
      <c r="EH52" s="69"/>
      <c r="EI52" s="69"/>
      <c r="EJ52" s="69"/>
      <c r="EK52" s="69"/>
      <c r="EL52" s="69"/>
      <c r="EM52" s="69"/>
      <c r="EN52" s="69"/>
      <c r="EO52" s="69"/>
      <c r="EP52" s="69"/>
      <c r="EQ52" s="69"/>
      <c r="ER52" s="69"/>
      <c r="ES52" s="69"/>
      <c r="ET52" s="69"/>
      <c r="EU52" s="69"/>
      <c r="EV52" s="69"/>
      <c r="EW52" s="69"/>
      <c r="EX52" s="69"/>
      <c r="EY52" s="69"/>
      <c r="EZ52" s="69"/>
      <c r="FA52" s="69"/>
      <c r="FB52" s="69"/>
      <c r="FC52" s="69"/>
      <c r="FD52" s="69"/>
      <c r="FE52" s="69"/>
      <c r="FF52" s="69"/>
      <c r="FG52" s="69"/>
      <c r="FH52" s="69"/>
      <c r="FI52" s="69"/>
      <c r="FJ52" s="69"/>
      <c r="FK52" s="69"/>
      <c r="FL52" s="69"/>
      <c r="FM52" s="69"/>
      <c r="FN52" s="69"/>
      <c r="FO52" s="69"/>
      <c r="FP52" s="69"/>
      <c r="FQ52" s="69"/>
      <c r="FR52" s="69"/>
      <c r="FS52" s="69"/>
      <c r="FT52" s="69"/>
      <c r="FU52" s="69"/>
      <c r="FV52" s="69"/>
      <c r="FW52" s="69"/>
      <c r="FX52" s="69"/>
      <c r="FY52" s="69"/>
      <c r="FZ52" s="69"/>
      <c r="GA52" s="69"/>
      <c r="GB52" s="69"/>
      <c r="GC52" s="69"/>
      <c r="GD52" s="69"/>
      <c r="GE52" s="69"/>
      <c r="GF52" s="69"/>
      <c r="GG52" s="69"/>
      <c r="GH52" s="69"/>
      <c r="GI52" s="69"/>
      <c r="GJ52" s="69"/>
      <c r="GK52" s="69"/>
      <c r="GL52" s="69"/>
      <c r="GM52" s="69"/>
      <c r="GN52" s="69"/>
      <c r="GO52" s="69"/>
      <c r="GP52" s="69"/>
      <c r="GQ52" s="69"/>
      <c r="GR52" s="69"/>
      <c r="GS52" s="69"/>
      <c r="GT52" s="69"/>
      <c r="GU52" s="69"/>
      <c r="GV52" s="69"/>
      <c r="GW52" s="69"/>
      <c r="GX52" s="69"/>
      <c r="GY52" s="69"/>
      <c r="GZ52" s="69"/>
      <c r="HA52" s="69"/>
      <c r="HB52" s="69"/>
      <c r="HC52" s="69"/>
      <c r="HD52" s="69"/>
      <c r="HE52" s="69"/>
      <c r="HF52" s="69"/>
      <c r="HG52" s="69"/>
      <c r="HH52" s="69"/>
      <c r="HI52" s="69"/>
      <c r="HJ52" s="69"/>
      <c r="HK52" s="69"/>
      <c r="HL52" s="69"/>
      <c r="HM52" s="69"/>
      <c r="HN52" s="69"/>
      <c r="HO52" s="69"/>
      <c r="HP52" s="69"/>
      <c r="HQ52" s="69"/>
      <c r="HR52" s="69"/>
      <c r="HS52" s="69"/>
    </row>
    <row r="53" spans="1:227" s="25" customFormat="1" ht="54" customHeight="1" x14ac:dyDescent="0.25">
      <c r="A53" s="65" t="s">
        <v>1574</v>
      </c>
      <c r="B53" s="65" t="s">
        <v>142</v>
      </c>
      <c r="C53" s="78" t="s">
        <v>212</v>
      </c>
      <c r="D53" s="128" t="s">
        <v>211</v>
      </c>
      <c r="E53" s="122" t="s">
        <v>43</v>
      </c>
      <c r="F53" s="67" t="s">
        <v>108</v>
      </c>
      <c r="G53" s="68" t="s">
        <v>341</v>
      </c>
      <c r="H53" s="132" t="s">
        <v>455</v>
      </c>
      <c r="I53" s="67" t="s">
        <v>277</v>
      </c>
      <c r="J53" s="132" t="s">
        <v>342</v>
      </c>
      <c r="K53" s="132" t="s">
        <v>342</v>
      </c>
      <c r="L53" s="68" t="s">
        <v>343</v>
      </c>
      <c r="M53" s="68" t="s">
        <v>125</v>
      </c>
      <c r="N53" s="67" t="s">
        <v>203</v>
      </c>
      <c r="O53" s="68" t="s">
        <v>668</v>
      </c>
      <c r="P53" s="67" t="s">
        <v>526</v>
      </c>
      <c r="Q53" s="67" t="s">
        <v>55</v>
      </c>
      <c r="R53" s="68" t="s">
        <v>664</v>
      </c>
      <c r="S53" s="67" t="s">
        <v>665</v>
      </c>
      <c r="T53" s="67" t="s">
        <v>55</v>
      </c>
      <c r="U53" s="68" t="s">
        <v>666</v>
      </c>
      <c r="V53" s="67" t="s">
        <v>667</v>
      </c>
      <c r="W53" s="67" t="s">
        <v>158</v>
      </c>
      <c r="X53" s="132" t="s">
        <v>272</v>
      </c>
      <c r="Y53" s="68" t="s">
        <v>344</v>
      </c>
      <c r="Z53" s="68" t="str">
        <f t="shared" si="0"/>
        <v xml:space="preserve">Nguyễn Văn </v>
      </c>
      <c r="AA53" s="78" t="s">
        <v>339</v>
      </c>
      <c r="AB53" s="67"/>
      <c r="AC53" s="67"/>
      <c r="AD53" s="67"/>
      <c r="AF53" s="80"/>
    </row>
    <row r="54" spans="1:227" s="25" customFormat="1" ht="54" customHeight="1" x14ac:dyDescent="0.25">
      <c r="A54" s="65" t="s">
        <v>1575</v>
      </c>
      <c r="B54" s="65" t="s">
        <v>144</v>
      </c>
      <c r="C54" s="78" t="s">
        <v>423</v>
      </c>
      <c r="D54" s="128" t="s">
        <v>372</v>
      </c>
      <c r="E54" s="71" t="s">
        <v>38</v>
      </c>
      <c r="F54" s="67" t="s">
        <v>145</v>
      </c>
      <c r="G54" s="68" t="s">
        <v>373</v>
      </c>
      <c r="H54" s="132" t="s">
        <v>458</v>
      </c>
      <c r="I54" s="67" t="s">
        <v>277</v>
      </c>
      <c r="J54" s="132" t="s">
        <v>374</v>
      </c>
      <c r="K54" s="132" t="s">
        <v>375</v>
      </c>
      <c r="L54" s="68" t="s">
        <v>417</v>
      </c>
      <c r="M54" s="68" t="s">
        <v>125</v>
      </c>
      <c r="N54" s="67" t="s">
        <v>376</v>
      </c>
      <c r="O54" s="68" t="s">
        <v>669</v>
      </c>
      <c r="P54" s="67" t="s">
        <v>670</v>
      </c>
      <c r="Q54" s="67" t="s">
        <v>60</v>
      </c>
      <c r="R54" s="68" t="s">
        <v>671</v>
      </c>
      <c r="S54" s="67" t="s">
        <v>670</v>
      </c>
      <c r="T54" s="67" t="s">
        <v>55</v>
      </c>
      <c r="U54" s="68" t="s">
        <v>672</v>
      </c>
      <c r="V54" s="67" t="s">
        <v>519</v>
      </c>
      <c r="W54" s="67" t="s">
        <v>158</v>
      </c>
      <c r="X54" s="132" t="s">
        <v>471</v>
      </c>
      <c r="Y54" s="68" t="s">
        <v>280</v>
      </c>
      <c r="Z54" s="68" t="str">
        <f t="shared" si="0"/>
        <v xml:space="preserve">Phạm Thị Kim </v>
      </c>
      <c r="AA54" s="78" t="s">
        <v>371</v>
      </c>
      <c r="AB54" s="67"/>
      <c r="AC54" s="67"/>
      <c r="AD54" s="67"/>
      <c r="AF54" s="80"/>
    </row>
    <row r="55" spans="1:227" s="25" customFormat="1" ht="54" customHeight="1" x14ac:dyDescent="0.25">
      <c r="A55" s="65" t="s">
        <v>1576</v>
      </c>
      <c r="B55" s="65" t="s">
        <v>1248</v>
      </c>
      <c r="C55" s="78" t="s">
        <v>420</v>
      </c>
      <c r="D55" s="128">
        <v>34790</v>
      </c>
      <c r="E55" s="122" t="s">
        <v>43</v>
      </c>
      <c r="F55" s="67" t="s">
        <v>57</v>
      </c>
      <c r="G55" s="68">
        <v>301537774</v>
      </c>
      <c r="H55" s="128" t="s">
        <v>369</v>
      </c>
      <c r="I55" s="67" t="s">
        <v>311</v>
      </c>
      <c r="J55" s="132" t="s">
        <v>370</v>
      </c>
      <c r="K55" s="132" t="s">
        <v>370</v>
      </c>
      <c r="L55" s="68">
        <v>966991660</v>
      </c>
      <c r="M55" s="68" t="s">
        <v>125</v>
      </c>
      <c r="N55" s="67" t="s">
        <v>88</v>
      </c>
      <c r="O55" s="68" t="s">
        <v>525</v>
      </c>
      <c r="P55" s="67" t="s">
        <v>521</v>
      </c>
      <c r="Q55" s="67" t="s">
        <v>60</v>
      </c>
      <c r="R55" s="68" t="s">
        <v>454</v>
      </c>
      <c r="S55" s="67" t="s">
        <v>521</v>
      </c>
      <c r="T55" s="67" t="s">
        <v>55</v>
      </c>
      <c r="U55" s="68" t="s">
        <v>673</v>
      </c>
      <c r="V55" s="67" t="s">
        <v>521</v>
      </c>
      <c r="W55" s="67" t="s">
        <v>158</v>
      </c>
      <c r="X55" s="132" t="s">
        <v>471</v>
      </c>
      <c r="Y55" s="68" t="s">
        <v>363</v>
      </c>
      <c r="Z55" s="68" t="str">
        <f t="shared" si="0"/>
        <v xml:space="preserve">Lê Quốc </v>
      </c>
      <c r="AA55" s="78" t="s">
        <v>368</v>
      </c>
      <c r="AB55" s="67"/>
      <c r="AC55" s="67"/>
      <c r="AD55" s="47"/>
      <c r="AE55" s="72"/>
      <c r="AF55" s="281"/>
      <c r="AG55" s="72"/>
      <c r="AH55" s="72"/>
      <c r="AI55" s="72"/>
      <c r="AJ55" s="72"/>
      <c r="AK55" s="72"/>
      <c r="AL55" s="72"/>
      <c r="AM55" s="72"/>
      <c r="AN55" s="72"/>
      <c r="AO55" s="72"/>
      <c r="AP55" s="72"/>
      <c r="AQ55" s="72"/>
      <c r="AR55" s="72"/>
      <c r="AS55" s="72"/>
      <c r="AT55" s="72"/>
      <c r="AU55" s="72"/>
      <c r="AV55" s="72"/>
      <c r="AW55" s="72"/>
      <c r="AX55" s="72"/>
      <c r="AY55" s="72"/>
      <c r="AZ55" s="72"/>
      <c r="BA55" s="72"/>
      <c r="BB55" s="72"/>
      <c r="BC55" s="72"/>
      <c r="BD55" s="72"/>
      <c r="BE55" s="72"/>
      <c r="BF55" s="72"/>
      <c r="BG55" s="72"/>
      <c r="BH55" s="72"/>
      <c r="BI55" s="72"/>
      <c r="BJ55" s="72"/>
      <c r="BK55" s="72"/>
      <c r="BL55" s="72"/>
      <c r="BM55" s="72"/>
      <c r="BN55" s="72"/>
      <c r="BO55" s="72"/>
      <c r="BP55" s="72"/>
      <c r="BQ55" s="72"/>
      <c r="BR55" s="72"/>
      <c r="BS55" s="72"/>
      <c r="BT55" s="72"/>
      <c r="BU55" s="72"/>
      <c r="BV55" s="72"/>
      <c r="BW55" s="72"/>
      <c r="BX55" s="72"/>
      <c r="BY55" s="72"/>
      <c r="BZ55" s="72"/>
      <c r="CA55" s="72"/>
      <c r="CB55" s="72"/>
      <c r="CC55" s="72"/>
      <c r="CD55" s="72"/>
      <c r="CE55" s="72"/>
      <c r="CF55" s="72"/>
      <c r="CG55" s="72"/>
      <c r="CH55" s="72"/>
      <c r="CI55" s="72"/>
      <c r="CJ55" s="72"/>
      <c r="CK55" s="72"/>
      <c r="CL55" s="72"/>
      <c r="CM55" s="72"/>
      <c r="CN55" s="72"/>
      <c r="CO55" s="72"/>
      <c r="CP55" s="72"/>
      <c r="CQ55" s="72"/>
      <c r="CR55" s="72"/>
      <c r="CS55" s="72"/>
      <c r="CT55" s="72"/>
      <c r="CU55" s="72"/>
      <c r="CV55" s="72"/>
      <c r="CW55" s="72"/>
      <c r="CX55" s="72"/>
      <c r="CY55" s="72"/>
      <c r="CZ55" s="72"/>
      <c r="DA55" s="72"/>
      <c r="DB55" s="72"/>
      <c r="DC55" s="72"/>
      <c r="DD55" s="72"/>
      <c r="DE55" s="72"/>
      <c r="DF55" s="72"/>
      <c r="DG55" s="72"/>
      <c r="DH55" s="72"/>
      <c r="DI55" s="72"/>
      <c r="DJ55" s="72"/>
      <c r="DK55" s="72"/>
      <c r="DL55" s="72"/>
      <c r="DM55" s="72"/>
      <c r="DN55" s="72"/>
      <c r="DO55" s="72"/>
      <c r="DP55" s="72"/>
      <c r="DQ55" s="72"/>
      <c r="DR55" s="72"/>
      <c r="DS55" s="72"/>
      <c r="DT55" s="72"/>
      <c r="DU55" s="72"/>
      <c r="DV55" s="72"/>
      <c r="DW55" s="72"/>
      <c r="DX55" s="72"/>
      <c r="DY55" s="72"/>
      <c r="DZ55" s="72"/>
      <c r="EA55" s="72"/>
      <c r="EB55" s="72"/>
      <c r="EC55" s="72"/>
      <c r="ED55" s="72"/>
      <c r="EE55" s="72"/>
      <c r="EF55" s="72"/>
      <c r="EG55" s="72"/>
      <c r="EH55" s="72"/>
      <c r="EI55" s="72"/>
      <c r="EJ55" s="72"/>
      <c r="EK55" s="72"/>
      <c r="EL55" s="72"/>
      <c r="EM55" s="72"/>
      <c r="EN55" s="72"/>
      <c r="EO55" s="72"/>
      <c r="EP55" s="72"/>
      <c r="EQ55" s="72"/>
      <c r="ER55" s="72"/>
      <c r="ES55" s="72"/>
      <c r="ET55" s="72"/>
      <c r="EU55" s="72"/>
      <c r="EV55" s="72"/>
      <c r="EW55" s="72"/>
      <c r="EX55" s="72"/>
      <c r="EY55" s="72"/>
      <c r="EZ55" s="72"/>
      <c r="FA55" s="72"/>
      <c r="FB55" s="72"/>
      <c r="FC55" s="72"/>
      <c r="FD55" s="72"/>
      <c r="FE55" s="72"/>
      <c r="FF55" s="72"/>
      <c r="FG55" s="72"/>
      <c r="FH55" s="72"/>
      <c r="FI55" s="72"/>
      <c r="FJ55" s="72"/>
      <c r="FK55" s="72"/>
      <c r="FL55" s="72"/>
      <c r="FM55" s="72"/>
      <c r="FN55" s="72"/>
      <c r="FO55" s="72"/>
      <c r="FP55" s="72"/>
      <c r="FQ55" s="72"/>
      <c r="FR55" s="72"/>
      <c r="FS55" s="72"/>
      <c r="FT55" s="72"/>
      <c r="FU55" s="72"/>
      <c r="FV55" s="72"/>
      <c r="FW55" s="72"/>
      <c r="FX55" s="72"/>
      <c r="FY55" s="72"/>
      <c r="FZ55" s="72"/>
      <c r="GA55" s="72"/>
      <c r="GB55" s="72"/>
      <c r="GC55" s="72"/>
      <c r="GD55" s="72"/>
      <c r="GE55" s="72"/>
      <c r="GF55" s="72"/>
      <c r="GG55" s="72"/>
      <c r="GH55" s="72"/>
      <c r="GI55" s="72"/>
      <c r="GJ55" s="72"/>
      <c r="GK55" s="72"/>
      <c r="GL55" s="72"/>
      <c r="GM55" s="72"/>
      <c r="GN55" s="72"/>
      <c r="GO55" s="72"/>
      <c r="GP55" s="72"/>
      <c r="GQ55" s="72"/>
      <c r="GR55" s="72"/>
      <c r="GS55" s="72"/>
      <c r="GT55" s="72"/>
      <c r="GU55" s="72"/>
      <c r="GV55" s="72"/>
      <c r="GW55" s="72"/>
      <c r="GX55" s="72"/>
      <c r="GY55" s="72"/>
      <c r="GZ55" s="72"/>
      <c r="HA55" s="72"/>
      <c r="HB55" s="72"/>
      <c r="HC55" s="72"/>
      <c r="HD55" s="72"/>
      <c r="HE55" s="72"/>
      <c r="HF55" s="72"/>
      <c r="HG55" s="72"/>
      <c r="HH55" s="72"/>
      <c r="HI55" s="72"/>
      <c r="HJ55" s="72"/>
      <c r="HK55" s="72"/>
      <c r="HL55" s="72"/>
      <c r="HM55" s="72"/>
      <c r="HN55" s="72"/>
      <c r="HO55" s="72"/>
      <c r="HP55" s="72"/>
      <c r="HQ55" s="72"/>
      <c r="HR55" s="72"/>
      <c r="HS55" s="72"/>
    </row>
    <row r="56" spans="1:227" s="139" customFormat="1" ht="94.5" x14ac:dyDescent="0.25">
      <c r="A56" s="212" t="s">
        <v>147</v>
      </c>
      <c r="B56" s="212" t="s">
        <v>1261</v>
      </c>
      <c r="C56" s="228" t="s">
        <v>1485</v>
      </c>
      <c r="D56" s="229" t="s">
        <v>1486</v>
      </c>
      <c r="E56" s="230" t="s">
        <v>43</v>
      </c>
      <c r="F56" s="231" t="s">
        <v>732</v>
      </c>
      <c r="G56" s="229" t="s">
        <v>1487</v>
      </c>
      <c r="H56" s="229" t="s">
        <v>1488</v>
      </c>
      <c r="I56" s="231" t="s">
        <v>1477</v>
      </c>
      <c r="J56" s="231" t="s">
        <v>1489</v>
      </c>
      <c r="K56" s="231" t="s">
        <v>1490</v>
      </c>
      <c r="L56" s="229" t="s">
        <v>1491</v>
      </c>
      <c r="M56" s="229" t="s">
        <v>58</v>
      </c>
      <c r="N56" s="229" t="s">
        <v>1907</v>
      </c>
      <c r="O56" s="232" t="s">
        <v>1493</v>
      </c>
      <c r="P56" s="229" t="s">
        <v>1494</v>
      </c>
      <c r="Q56" s="231"/>
      <c r="R56" s="231"/>
      <c r="S56" s="231"/>
      <c r="T56" s="231" t="s">
        <v>817</v>
      </c>
      <c r="U56" s="231" t="s">
        <v>1495</v>
      </c>
      <c r="V56" s="231" t="s">
        <v>1496</v>
      </c>
      <c r="W56" s="231" t="s">
        <v>712</v>
      </c>
      <c r="X56" s="233" t="s">
        <v>1497</v>
      </c>
      <c r="Y56" s="234" t="s">
        <v>1498</v>
      </c>
      <c r="Z56" s="215" t="s">
        <v>61</v>
      </c>
      <c r="AA56" s="214" t="s">
        <v>61</v>
      </c>
      <c r="AB56" s="213" t="s">
        <v>61</v>
      </c>
      <c r="AC56" s="213" t="s">
        <v>1500</v>
      </c>
      <c r="AD56" s="213" t="s">
        <v>1501</v>
      </c>
      <c r="AE56" s="216" t="s">
        <v>1906</v>
      </c>
      <c r="AF56" s="282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25"/>
      <c r="CB56" s="25"/>
      <c r="CC56" s="25"/>
      <c r="CD56" s="25"/>
      <c r="CE56" s="25"/>
      <c r="CF56" s="25"/>
      <c r="CG56" s="25"/>
      <c r="CH56" s="25"/>
      <c r="CI56" s="25"/>
      <c r="CJ56" s="25"/>
      <c r="CK56" s="25"/>
      <c r="CL56" s="25"/>
      <c r="CM56" s="25"/>
      <c r="CN56" s="25"/>
      <c r="CO56" s="25"/>
      <c r="CP56" s="25"/>
      <c r="CQ56" s="25"/>
      <c r="CR56" s="25"/>
      <c r="CS56" s="25"/>
      <c r="CT56" s="25"/>
      <c r="CU56" s="25"/>
      <c r="CV56" s="25"/>
      <c r="CW56" s="25"/>
      <c r="CX56" s="25"/>
      <c r="CY56" s="25"/>
      <c r="CZ56" s="25"/>
      <c r="DA56" s="25"/>
      <c r="DB56" s="25"/>
      <c r="DC56" s="25"/>
      <c r="DD56" s="25"/>
      <c r="DE56" s="25"/>
      <c r="DF56" s="25"/>
      <c r="DG56" s="25"/>
      <c r="DH56" s="25"/>
      <c r="DI56" s="25"/>
      <c r="DJ56" s="25"/>
      <c r="DK56" s="25"/>
      <c r="DL56" s="25"/>
      <c r="DM56" s="25"/>
      <c r="DN56" s="25"/>
      <c r="DO56" s="25"/>
      <c r="DP56" s="25"/>
      <c r="DQ56" s="25"/>
      <c r="DR56" s="25"/>
      <c r="DS56" s="25"/>
      <c r="DT56" s="25"/>
      <c r="DU56" s="25"/>
      <c r="DV56" s="25"/>
      <c r="DW56" s="25"/>
      <c r="DX56" s="25"/>
      <c r="DY56" s="25"/>
      <c r="DZ56" s="25"/>
      <c r="EA56" s="25"/>
      <c r="EB56" s="25"/>
      <c r="EC56" s="25"/>
      <c r="ED56" s="25"/>
      <c r="EE56" s="25"/>
      <c r="EF56" s="25"/>
      <c r="EG56" s="25"/>
      <c r="EH56" s="25"/>
      <c r="EI56" s="25"/>
      <c r="EJ56" s="25"/>
      <c r="EK56" s="25"/>
      <c r="EL56" s="25"/>
      <c r="EM56" s="25"/>
      <c r="EN56" s="25"/>
      <c r="EO56" s="25"/>
      <c r="EP56" s="25"/>
      <c r="EQ56" s="25"/>
      <c r="ER56" s="25"/>
      <c r="ES56" s="25"/>
      <c r="ET56" s="25"/>
      <c r="EU56" s="25"/>
      <c r="EV56" s="25"/>
      <c r="EW56" s="25"/>
      <c r="EX56" s="25"/>
      <c r="EY56" s="25"/>
      <c r="EZ56" s="25"/>
      <c r="FA56" s="25"/>
      <c r="FB56" s="25"/>
      <c r="FC56" s="25"/>
      <c r="FD56" s="25"/>
      <c r="FE56" s="25"/>
      <c r="FF56" s="25"/>
      <c r="FG56" s="25"/>
      <c r="FH56" s="25"/>
      <c r="FI56" s="25"/>
      <c r="FJ56" s="25"/>
      <c r="FK56" s="25"/>
      <c r="FL56" s="25"/>
      <c r="FM56" s="25"/>
      <c r="FN56" s="25"/>
      <c r="FO56" s="25"/>
      <c r="FP56" s="25"/>
      <c r="FQ56" s="25"/>
      <c r="FR56" s="25"/>
      <c r="FS56" s="25"/>
      <c r="FT56" s="25"/>
      <c r="FU56" s="25"/>
      <c r="FV56" s="25"/>
      <c r="FW56" s="25"/>
      <c r="FX56" s="25"/>
      <c r="FY56" s="25"/>
      <c r="FZ56" s="25"/>
      <c r="GA56" s="25"/>
      <c r="GB56" s="25"/>
      <c r="GC56" s="25"/>
      <c r="GD56" s="25"/>
      <c r="GE56" s="25"/>
      <c r="GF56" s="25"/>
      <c r="GG56" s="25"/>
      <c r="GH56" s="25"/>
      <c r="GI56" s="25"/>
      <c r="GJ56" s="25"/>
      <c r="GK56" s="25"/>
      <c r="GL56" s="25"/>
      <c r="GM56" s="25"/>
      <c r="GN56" s="25"/>
      <c r="GO56" s="25"/>
      <c r="GP56" s="25"/>
      <c r="GQ56" s="25"/>
      <c r="GR56" s="25"/>
      <c r="GS56" s="25"/>
      <c r="GT56" s="25"/>
      <c r="GU56" s="25"/>
      <c r="GV56" s="25"/>
      <c r="GW56" s="25"/>
      <c r="GX56" s="25"/>
      <c r="GY56" s="25"/>
      <c r="GZ56" s="25"/>
      <c r="HA56" s="25"/>
      <c r="HB56" s="25"/>
      <c r="HC56" s="25"/>
      <c r="HD56" s="25"/>
      <c r="HE56" s="25"/>
      <c r="HF56" s="25"/>
      <c r="HG56" s="25"/>
      <c r="HH56" s="25"/>
      <c r="HI56" s="25"/>
      <c r="HJ56" s="25"/>
      <c r="HK56" s="25"/>
      <c r="HL56" s="25"/>
      <c r="HM56" s="25"/>
      <c r="HN56" s="25"/>
      <c r="HO56" s="25"/>
      <c r="HP56" s="25"/>
      <c r="HQ56" s="25"/>
      <c r="HR56" s="25"/>
      <c r="HS56" s="25"/>
    </row>
    <row r="57" spans="1:227" s="139" customFormat="1" ht="47.25" x14ac:dyDescent="0.25">
      <c r="A57" s="217"/>
      <c r="B57" s="212">
        <v>47</v>
      </c>
      <c r="C57" s="289" t="s">
        <v>1935</v>
      </c>
      <c r="D57" s="236" t="s">
        <v>1936</v>
      </c>
      <c r="E57" s="71" t="s">
        <v>38</v>
      </c>
      <c r="F57" s="236"/>
      <c r="G57" s="236"/>
      <c r="H57" s="236"/>
      <c r="I57" s="236"/>
      <c r="J57" s="15"/>
      <c r="K57" s="15" t="s">
        <v>1937</v>
      </c>
      <c r="L57" s="236"/>
      <c r="M57" s="68" t="s">
        <v>125</v>
      </c>
      <c r="N57" s="15" t="s">
        <v>1938</v>
      </c>
      <c r="O57" s="287"/>
      <c r="P57" s="287"/>
      <c r="Q57" s="67" t="s">
        <v>491</v>
      </c>
      <c r="R57" s="287"/>
      <c r="S57" s="15" t="s">
        <v>1939</v>
      </c>
      <c r="T57" s="236" t="s">
        <v>1940</v>
      </c>
      <c r="U57" s="236" t="s">
        <v>1941</v>
      </c>
      <c r="V57" s="15" t="s">
        <v>1942</v>
      </c>
      <c r="W57" s="67" t="s">
        <v>232</v>
      </c>
      <c r="X57" s="288">
        <v>43533</v>
      </c>
      <c r="Y57" s="15" t="s">
        <v>1943</v>
      </c>
      <c r="Z57" s="215"/>
      <c r="AA57" s="214"/>
      <c r="AB57" s="213"/>
      <c r="AC57" s="213"/>
      <c r="AD57" s="213"/>
      <c r="AE57" s="216"/>
      <c r="AF57" s="282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/>
      <c r="CB57" s="25"/>
      <c r="CC57" s="25"/>
      <c r="CD57" s="25"/>
      <c r="CE57" s="25"/>
      <c r="CF57" s="25"/>
      <c r="CG57" s="25"/>
      <c r="CH57" s="25"/>
      <c r="CI57" s="25"/>
      <c r="CJ57" s="25"/>
      <c r="CK57" s="25"/>
      <c r="CL57" s="25"/>
      <c r="CM57" s="25"/>
      <c r="CN57" s="25"/>
      <c r="CO57" s="25"/>
      <c r="CP57" s="25"/>
      <c r="CQ57" s="25"/>
      <c r="CR57" s="25"/>
      <c r="CS57" s="25"/>
      <c r="CT57" s="25"/>
      <c r="CU57" s="25"/>
      <c r="CV57" s="25"/>
      <c r="CW57" s="25"/>
      <c r="CX57" s="25"/>
      <c r="CY57" s="25"/>
      <c r="CZ57" s="25"/>
      <c r="DA57" s="25"/>
      <c r="DB57" s="25"/>
      <c r="DC57" s="25"/>
      <c r="DD57" s="25"/>
      <c r="DE57" s="25"/>
      <c r="DF57" s="25"/>
      <c r="DG57" s="25"/>
      <c r="DH57" s="25"/>
      <c r="DI57" s="25"/>
      <c r="DJ57" s="25"/>
      <c r="DK57" s="25"/>
      <c r="DL57" s="25"/>
      <c r="DM57" s="25"/>
      <c r="DN57" s="25"/>
      <c r="DO57" s="25"/>
      <c r="DP57" s="25"/>
      <c r="DQ57" s="25"/>
      <c r="DR57" s="25"/>
      <c r="DS57" s="25"/>
      <c r="DT57" s="25"/>
      <c r="DU57" s="25"/>
      <c r="DV57" s="25"/>
      <c r="DW57" s="25"/>
      <c r="DX57" s="25"/>
      <c r="DY57" s="25"/>
      <c r="DZ57" s="25"/>
      <c r="EA57" s="25"/>
      <c r="EB57" s="25"/>
      <c r="EC57" s="25"/>
      <c r="ED57" s="25"/>
      <c r="EE57" s="25"/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  <c r="FD57" s="25"/>
      <c r="FE57" s="25"/>
      <c r="FF57" s="25"/>
      <c r="FG57" s="25"/>
      <c r="FH57" s="25"/>
      <c r="FI57" s="25"/>
      <c r="FJ57" s="25"/>
      <c r="FK57" s="25"/>
      <c r="FL57" s="25"/>
      <c r="FM57" s="25"/>
      <c r="FN57" s="25"/>
      <c r="FO57" s="25"/>
      <c r="FP57" s="25"/>
      <c r="FQ57" s="25"/>
      <c r="FR57" s="25"/>
      <c r="FS57" s="25"/>
      <c r="FT57" s="25"/>
      <c r="FU57" s="25"/>
      <c r="FV57" s="25"/>
      <c r="FW57" s="25"/>
      <c r="FX57" s="25"/>
      <c r="FY57" s="25"/>
      <c r="FZ57" s="25"/>
      <c r="GA57" s="25"/>
      <c r="GB57" s="25"/>
      <c r="GC57" s="25"/>
      <c r="GD57" s="25"/>
      <c r="GE57" s="25"/>
      <c r="GF57" s="25"/>
      <c r="GG57" s="25"/>
      <c r="GH57" s="25"/>
      <c r="GI57" s="25"/>
      <c r="GJ57" s="25"/>
      <c r="GK57" s="25"/>
      <c r="GL57" s="25"/>
      <c r="GM57" s="25"/>
      <c r="GN57" s="25"/>
      <c r="GO57" s="25"/>
      <c r="GP57" s="25"/>
      <c r="GQ57" s="25"/>
      <c r="GR57" s="25"/>
      <c r="GS57" s="25"/>
      <c r="GT57" s="25"/>
      <c r="GU57" s="25"/>
      <c r="GV57" s="25"/>
      <c r="GW57" s="25"/>
      <c r="GX57" s="25"/>
      <c r="GY57" s="25"/>
      <c r="GZ57" s="25"/>
      <c r="HA57" s="25"/>
      <c r="HB57" s="25"/>
      <c r="HC57" s="25"/>
      <c r="HD57" s="25"/>
      <c r="HE57" s="25"/>
      <c r="HF57" s="25"/>
      <c r="HG57" s="25"/>
      <c r="HH57" s="25"/>
      <c r="HI57" s="25"/>
      <c r="HJ57" s="25"/>
      <c r="HK57" s="25"/>
      <c r="HL57" s="25"/>
      <c r="HM57" s="25"/>
      <c r="HN57" s="25"/>
      <c r="HO57" s="25"/>
      <c r="HP57" s="25"/>
      <c r="HQ57" s="25"/>
      <c r="HR57" s="25"/>
      <c r="HS57" s="25"/>
    </row>
    <row r="58" spans="1:227" s="139" customFormat="1" ht="15.75" x14ac:dyDescent="0.25">
      <c r="A58" s="217"/>
      <c r="B58" s="212" t="s">
        <v>1275</v>
      </c>
      <c r="C58" s="228" t="s">
        <v>1896</v>
      </c>
      <c r="D58" s="229"/>
      <c r="E58" s="230"/>
      <c r="F58" s="231"/>
      <c r="G58" s="229"/>
      <c r="H58" s="229"/>
      <c r="I58" s="231"/>
      <c r="J58" s="231"/>
      <c r="K58" s="231"/>
      <c r="L58" s="229"/>
      <c r="M58" s="229"/>
      <c r="N58" s="229"/>
      <c r="O58" s="232"/>
      <c r="P58" s="229"/>
      <c r="Q58" s="231"/>
      <c r="R58" s="231"/>
      <c r="S58" s="231"/>
      <c r="T58" s="231"/>
      <c r="U58" s="231"/>
      <c r="V58" s="231"/>
      <c r="W58" s="231"/>
      <c r="X58" s="233" t="s">
        <v>1918</v>
      </c>
      <c r="Y58" s="234"/>
      <c r="Z58" s="234"/>
      <c r="AA58" s="233"/>
      <c r="AB58" s="231"/>
      <c r="AC58" s="231"/>
      <c r="AD58" s="231"/>
      <c r="AE58" s="235"/>
      <c r="AF58" s="283" t="s">
        <v>1919</v>
      </c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/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/>
      <c r="DN58" s="25"/>
      <c r="DO58" s="25"/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/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/>
      <c r="FG58" s="25"/>
      <c r="FH58" s="25"/>
      <c r="FI58" s="25"/>
      <c r="FJ58" s="25"/>
      <c r="FK58" s="25"/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  <c r="GK58" s="25"/>
      <c r="GL58" s="25"/>
      <c r="GM58" s="25"/>
      <c r="GN58" s="25"/>
      <c r="GO58" s="25"/>
      <c r="GP58" s="25"/>
      <c r="GQ58" s="25"/>
      <c r="GR58" s="25"/>
      <c r="GS58" s="25"/>
      <c r="GT58" s="25"/>
      <c r="GU58" s="25"/>
      <c r="GV58" s="25"/>
      <c r="GW58" s="25"/>
      <c r="GX58" s="25"/>
      <c r="GY58" s="25"/>
      <c r="GZ58" s="25"/>
      <c r="HA58" s="25"/>
      <c r="HB58" s="25"/>
      <c r="HC58" s="25"/>
      <c r="HD58" s="25"/>
      <c r="HE58" s="25"/>
      <c r="HF58" s="25"/>
      <c r="HG58" s="25"/>
      <c r="HH58" s="25"/>
      <c r="HI58" s="25"/>
      <c r="HJ58" s="25"/>
      <c r="HK58" s="25"/>
      <c r="HL58" s="25"/>
      <c r="HM58" s="25"/>
      <c r="HN58" s="25"/>
      <c r="HO58" s="25"/>
      <c r="HP58" s="25"/>
      <c r="HQ58" s="25"/>
      <c r="HR58" s="25"/>
      <c r="HS58" s="25"/>
    </row>
    <row r="59" spans="1:227" s="139" customFormat="1" ht="31.5" x14ac:dyDescent="0.25">
      <c r="A59" s="217"/>
      <c r="B59" s="212">
        <v>48</v>
      </c>
      <c r="C59" s="45" t="s">
        <v>1915</v>
      </c>
      <c r="D59" s="68"/>
      <c r="E59" s="122"/>
      <c r="F59" s="67"/>
      <c r="G59" s="68"/>
      <c r="H59" s="68"/>
      <c r="I59" s="67"/>
      <c r="J59" s="67"/>
      <c r="K59" s="67"/>
      <c r="L59" s="68"/>
      <c r="M59" s="68"/>
      <c r="N59" s="68"/>
      <c r="O59" s="132"/>
      <c r="P59" s="68"/>
      <c r="Q59" s="67"/>
      <c r="R59" s="67"/>
      <c r="S59" s="67"/>
      <c r="T59" s="67"/>
      <c r="U59" s="67"/>
      <c r="V59" s="67"/>
      <c r="W59" s="67"/>
      <c r="X59" s="63" t="s">
        <v>1916</v>
      </c>
      <c r="Y59" s="64"/>
      <c r="Z59" s="64"/>
      <c r="AA59" s="63"/>
      <c r="AB59" s="67"/>
      <c r="AC59" s="67"/>
      <c r="AD59" s="67"/>
      <c r="AE59" s="15"/>
      <c r="AF59" s="80" t="s">
        <v>1917</v>
      </c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BZ59" s="25"/>
      <c r="CA59" s="25"/>
      <c r="CB59" s="25"/>
      <c r="CC59" s="25"/>
      <c r="CD59" s="25"/>
      <c r="CE59" s="25"/>
      <c r="CF59" s="25"/>
      <c r="CG59" s="25"/>
      <c r="CH59" s="25"/>
      <c r="CI59" s="25"/>
      <c r="CJ59" s="25"/>
      <c r="CK59" s="25"/>
      <c r="CL59" s="25"/>
      <c r="CM59" s="25"/>
      <c r="CN59" s="25"/>
      <c r="CO59" s="25"/>
      <c r="CP59" s="25"/>
      <c r="CQ59" s="25"/>
      <c r="CR59" s="25"/>
      <c r="CS59" s="25"/>
      <c r="CT59" s="25"/>
      <c r="CU59" s="25"/>
      <c r="CV59" s="25"/>
      <c r="CW59" s="25"/>
      <c r="CX59" s="25"/>
      <c r="CY59" s="25"/>
      <c r="CZ59" s="25"/>
      <c r="DA59" s="25"/>
      <c r="DB59" s="25"/>
      <c r="DC59" s="25"/>
      <c r="DD59" s="25"/>
      <c r="DE59" s="25"/>
      <c r="DF59" s="25"/>
      <c r="DG59" s="25"/>
      <c r="DH59" s="25"/>
      <c r="DI59" s="25"/>
      <c r="DJ59" s="25"/>
      <c r="DK59" s="25"/>
      <c r="DL59" s="25"/>
      <c r="DM59" s="25"/>
      <c r="DN59" s="25"/>
      <c r="DO59" s="25"/>
      <c r="DP59" s="25"/>
      <c r="DQ59" s="25"/>
      <c r="DR59" s="25"/>
      <c r="DS59" s="25"/>
      <c r="DT59" s="25"/>
      <c r="DU59" s="25"/>
      <c r="DV59" s="25"/>
      <c r="DW59" s="25"/>
      <c r="DX59" s="25"/>
      <c r="DY59" s="25"/>
      <c r="DZ59" s="25"/>
      <c r="EA59" s="25"/>
      <c r="EB59" s="25"/>
      <c r="EC59" s="25"/>
      <c r="ED59" s="25"/>
      <c r="EE59" s="25"/>
      <c r="EF59" s="25"/>
      <c r="EG59" s="25"/>
      <c r="EH59" s="25"/>
      <c r="EI59" s="25"/>
      <c r="EJ59" s="25"/>
      <c r="EK59" s="25"/>
      <c r="EL59" s="25"/>
      <c r="EM59" s="25"/>
      <c r="EN59" s="25"/>
      <c r="EO59" s="25"/>
      <c r="EP59" s="25"/>
      <c r="EQ59" s="25"/>
      <c r="ER59" s="25"/>
      <c r="ES59" s="25"/>
      <c r="ET59" s="25"/>
      <c r="EU59" s="25"/>
      <c r="EV59" s="25"/>
      <c r="EW59" s="25"/>
      <c r="EX59" s="25"/>
      <c r="EY59" s="25"/>
      <c r="EZ59" s="25"/>
      <c r="FA59" s="25"/>
      <c r="FB59" s="25"/>
      <c r="FC59" s="25"/>
      <c r="FD59" s="25"/>
      <c r="FE59" s="25"/>
      <c r="FF59" s="25"/>
      <c r="FG59" s="25"/>
      <c r="FH59" s="25"/>
      <c r="FI59" s="25"/>
      <c r="FJ59" s="25"/>
      <c r="FK59" s="25"/>
      <c r="FL59" s="25"/>
      <c r="FM59" s="25"/>
      <c r="FN59" s="25"/>
      <c r="FO59" s="25"/>
      <c r="FP59" s="25"/>
      <c r="FQ59" s="25"/>
      <c r="FR59" s="25"/>
      <c r="FS59" s="25"/>
      <c r="FT59" s="25"/>
      <c r="FU59" s="25"/>
      <c r="FV59" s="25"/>
      <c r="FW59" s="25"/>
      <c r="FX59" s="25"/>
      <c r="FY59" s="25"/>
      <c r="FZ59" s="25"/>
      <c r="GA59" s="25"/>
      <c r="GB59" s="25"/>
      <c r="GC59" s="25"/>
      <c r="GD59" s="25"/>
      <c r="GE59" s="25"/>
      <c r="GF59" s="25"/>
      <c r="GG59" s="25"/>
      <c r="GH59" s="25"/>
      <c r="GI59" s="25"/>
      <c r="GJ59" s="25"/>
      <c r="GK59" s="25"/>
      <c r="GL59" s="25"/>
      <c r="GM59" s="25"/>
      <c r="GN59" s="25"/>
      <c r="GO59" s="25"/>
      <c r="GP59" s="25"/>
      <c r="GQ59" s="25"/>
      <c r="GR59" s="25"/>
      <c r="GS59" s="25"/>
      <c r="GT59" s="25"/>
      <c r="GU59" s="25"/>
      <c r="GV59" s="25"/>
      <c r="GW59" s="25"/>
      <c r="GX59" s="25"/>
      <c r="GY59" s="25"/>
      <c r="GZ59" s="25"/>
      <c r="HA59" s="25"/>
      <c r="HB59" s="25"/>
      <c r="HC59" s="25"/>
      <c r="HD59" s="25"/>
      <c r="HE59" s="25"/>
      <c r="HF59" s="25"/>
      <c r="HG59" s="25"/>
      <c r="HH59" s="25"/>
      <c r="HI59" s="25"/>
      <c r="HJ59" s="25"/>
      <c r="HK59" s="25"/>
      <c r="HL59" s="25"/>
      <c r="HM59" s="25"/>
      <c r="HN59" s="25"/>
      <c r="HO59" s="25"/>
      <c r="HP59" s="25"/>
      <c r="HQ59" s="25"/>
      <c r="HR59" s="25"/>
      <c r="HS59" s="25"/>
    </row>
    <row r="60" spans="1:227" s="227" customFormat="1" ht="51" customHeight="1" x14ac:dyDescent="0.25">
      <c r="A60" s="218"/>
      <c r="B60" s="65" t="s">
        <v>1287</v>
      </c>
      <c r="C60" s="286" t="s">
        <v>1891</v>
      </c>
      <c r="D60" s="220">
        <v>35067</v>
      </c>
      <c r="E60" s="221" t="s">
        <v>38</v>
      </c>
      <c r="F60" s="222"/>
      <c r="G60" s="222"/>
      <c r="H60" s="222"/>
      <c r="I60" s="222"/>
      <c r="J60" s="222"/>
      <c r="K60" s="223" t="s">
        <v>1913</v>
      </c>
      <c r="L60" s="222"/>
      <c r="M60" s="224" t="s">
        <v>125</v>
      </c>
      <c r="N60" s="221" t="s">
        <v>1890</v>
      </c>
      <c r="O60" s="222"/>
      <c r="P60" s="222"/>
      <c r="Q60" s="221" t="s">
        <v>1914</v>
      </c>
      <c r="R60" s="222"/>
      <c r="S60" s="221" t="s">
        <v>1909</v>
      </c>
      <c r="T60" s="222" t="s">
        <v>55</v>
      </c>
      <c r="U60" s="220">
        <v>43700</v>
      </c>
      <c r="V60" s="219" t="s">
        <v>530</v>
      </c>
      <c r="W60" s="219" t="s">
        <v>232</v>
      </c>
      <c r="X60" s="220" t="s">
        <v>1910</v>
      </c>
      <c r="Y60" s="221" t="s">
        <v>1911</v>
      </c>
      <c r="Z60" s="222"/>
      <c r="AA60" s="222"/>
      <c r="AB60" s="222"/>
      <c r="AC60" s="225"/>
      <c r="AD60" s="222"/>
      <c r="AE60" s="226"/>
      <c r="AF60" s="279" t="s">
        <v>1912</v>
      </c>
    </row>
    <row r="61" spans="1:227" s="4" customFormat="1" x14ac:dyDescent="0.25">
      <c r="B61" s="1"/>
      <c r="C61" s="8"/>
      <c r="D61" s="1"/>
      <c r="E61" s="1"/>
      <c r="F61" s="1"/>
      <c r="G61" s="1"/>
      <c r="H61" s="1"/>
      <c r="I61" s="1"/>
      <c r="J61" s="1"/>
      <c r="K61" s="1"/>
      <c r="L61" s="1"/>
      <c r="M61" s="9"/>
      <c r="N61" s="1"/>
      <c r="O61" s="1"/>
      <c r="P61" s="1"/>
      <c r="Q61" s="1"/>
      <c r="R61" s="1"/>
      <c r="S61" s="1"/>
      <c r="T61" s="273" t="s">
        <v>1875</v>
      </c>
      <c r="U61" s="273"/>
      <c r="V61" s="273"/>
      <c r="W61" s="273"/>
      <c r="X61" s="273"/>
      <c r="Y61" s="273"/>
      <c r="Z61" s="273"/>
      <c r="AA61" s="273"/>
      <c r="AB61" s="273"/>
      <c r="AC61" s="273"/>
      <c r="AD61" s="273"/>
    </row>
    <row r="62" spans="1:227" s="4" customFormat="1" x14ac:dyDescent="0.25">
      <c r="B62" s="1"/>
      <c r="C62" s="274" t="s">
        <v>1876</v>
      </c>
      <c r="D62" s="274"/>
      <c r="E62" s="274"/>
      <c r="F62" s="274"/>
      <c r="G62" s="274"/>
      <c r="H62" s="274"/>
      <c r="I62" s="274"/>
      <c r="J62" s="274"/>
      <c r="K62" s="274"/>
      <c r="L62" s="274"/>
      <c r="M62" s="274"/>
      <c r="N62" s="1"/>
      <c r="O62" s="1"/>
      <c r="P62" s="1"/>
      <c r="Q62" s="1"/>
      <c r="R62" s="1"/>
      <c r="S62" s="1"/>
      <c r="T62" s="238" t="s">
        <v>1877</v>
      </c>
      <c r="U62" s="238"/>
      <c r="V62" s="238"/>
      <c r="W62" s="238"/>
      <c r="X62" s="238"/>
      <c r="Y62" s="238"/>
      <c r="Z62" s="238"/>
      <c r="AA62" s="238"/>
      <c r="AB62" s="238"/>
      <c r="AC62" s="238"/>
      <c r="AD62" s="238"/>
    </row>
    <row r="69" spans="2:30" s="181" customFormat="1" x14ac:dyDescent="0.25">
      <c r="B69" s="98"/>
      <c r="C69" s="274" t="s">
        <v>1878</v>
      </c>
      <c r="D69" s="274"/>
      <c r="E69" s="274"/>
      <c r="F69" s="274"/>
      <c r="G69" s="274"/>
      <c r="H69" s="274"/>
      <c r="I69" s="274"/>
      <c r="J69" s="274"/>
      <c r="K69" s="274"/>
      <c r="L69" s="274"/>
      <c r="M69" s="274"/>
      <c r="N69" s="98"/>
      <c r="O69" s="98"/>
      <c r="P69" s="98"/>
      <c r="Q69" s="98"/>
      <c r="R69" s="98"/>
      <c r="S69" s="98"/>
      <c r="T69" s="238" t="s">
        <v>1879</v>
      </c>
      <c r="U69" s="238"/>
      <c r="V69" s="238"/>
      <c r="W69" s="238"/>
      <c r="X69" s="238"/>
      <c r="Y69" s="238"/>
      <c r="Z69" s="238"/>
      <c r="AA69" s="238"/>
      <c r="AB69" s="238"/>
      <c r="AC69" s="238"/>
      <c r="AD69" s="238"/>
    </row>
    <row r="86" spans="1:227" s="20" customFormat="1" x14ac:dyDescent="0.25">
      <c r="A86" s="16"/>
      <c r="B86" s="18"/>
      <c r="C86" s="17"/>
      <c r="D86" s="197" t="s">
        <v>1884</v>
      </c>
      <c r="E86" s="18"/>
      <c r="F86" s="18"/>
      <c r="G86" s="29"/>
      <c r="H86" s="29"/>
      <c r="I86" s="29"/>
      <c r="J86" s="18"/>
      <c r="K86" s="18"/>
      <c r="L86" s="18"/>
      <c r="M86" s="19"/>
      <c r="N86" s="18"/>
      <c r="O86" s="29"/>
      <c r="P86" s="29"/>
      <c r="Q86" s="18"/>
      <c r="R86" s="29"/>
      <c r="S86" s="29"/>
      <c r="T86" s="29"/>
      <c r="U86" s="29"/>
      <c r="V86" s="29"/>
      <c r="W86" s="18"/>
      <c r="X86" s="18"/>
      <c r="Y86" s="18"/>
      <c r="Z86" s="70"/>
      <c r="AA86" s="18"/>
      <c r="AB86" s="18"/>
      <c r="AD86" s="18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  <c r="GA86" s="16"/>
      <c r="GB86" s="16"/>
      <c r="GC86" s="16"/>
      <c r="GD86" s="16"/>
      <c r="GE86" s="16"/>
      <c r="GF86" s="16"/>
      <c r="GG86" s="16"/>
      <c r="GH86" s="16"/>
      <c r="GI86" s="16"/>
      <c r="GJ86" s="16"/>
      <c r="GK86" s="16"/>
      <c r="GL86" s="16"/>
      <c r="GM86" s="16"/>
      <c r="GN86" s="16"/>
      <c r="GO86" s="16"/>
      <c r="GP86" s="16"/>
      <c r="GQ86" s="16"/>
      <c r="GR86" s="16"/>
      <c r="GS86" s="16"/>
      <c r="GT86" s="16"/>
      <c r="GU86" s="16"/>
      <c r="GV86" s="16"/>
      <c r="GW86" s="16"/>
      <c r="GX86" s="16"/>
      <c r="GY86" s="16"/>
      <c r="GZ86" s="16"/>
      <c r="HA86" s="16"/>
      <c r="HB86" s="16"/>
      <c r="HC86" s="16"/>
      <c r="HD86" s="16"/>
      <c r="HE86" s="16"/>
      <c r="HF86" s="16"/>
      <c r="HG86" s="16"/>
      <c r="HH86" s="16"/>
      <c r="HI86" s="16"/>
      <c r="HJ86" s="16"/>
      <c r="HK86" s="16"/>
      <c r="HL86" s="16"/>
      <c r="HM86" s="16"/>
      <c r="HN86" s="16"/>
      <c r="HO86" s="16"/>
      <c r="HP86" s="16"/>
      <c r="HQ86" s="16"/>
      <c r="HR86" s="16"/>
      <c r="HS86" s="16"/>
    </row>
    <row r="87" spans="1:227" s="20" customFormat="1" ht="31.5" x14ac:dyDescent="0.25">
      <c r="A87" s="16"/>
      <c r="B87" s="18"/>
      <c r="C87" s="17"/>
      <c r="D87" s="251" t="s">
        <v>684</v>
      </c>
      <c r="E87" s="251"/>
      <c r="F87" s="251"/>
      <c r="G87" s="251"/>
      <c r="H87" s="44"/>
      <c r="I87" s="44"/>
      <c r="J87" s="43"/>
      <c r="K87" s="245" t="s">
        <v>34</v>
      </c>
      <c r="L87" s="245"/>
      <c r="M87" s="245"/>
      <c r="N87" s="245" t="s">
        <v>35</v>
      </c>
      <c r="O87" s="245"/>
      <c r="P87" s="245"/>
      <c r="Q87" s="245"/>
      <c r="R87" s="44"/>
      <c r="S87" s="44"/>
      <c r="T87" s="182" t="s">
        <v>1880</v>
      </c>
      <c r="U87" s="182" t="s">
        <v>43</v>
      </c>
      <c r="V87" s="182" t="s">
        <v>38</v>
      </c>
      <c r="W87" s="16"/>
      <c r="X87" s="89"/>
      <c r="Y87" s="89"/>
      <c r="Z87" s="93"/>
      <c r="AA87" s="89"/>
      <c r="AB87" s="96">
        <f>COUNTIF($E$10:$E$55,"Nữ")</f>
        <v>18</v>
      </c>
      <c r="AD87" s="18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  <c r="FH87" s="16"/>
      <c r="FI87" s="16"/>
      <c r="FJ87" s="16"/>
      <c r="FK87" s="16"/>
      <c r="FL87" s="16"/>
      <c r="FM87" s="16"/>
      <c r="FN87" s="16"/>
      <c r="FO87" s="16"/>
      <c r="FP87" s="16"/>
      <c r="FQ87" s="16"/>
      <c r="FR87" s="16"/>
      <c r="FS87" s="16"/>
      <c r="FT87" s="16"/>
      <c r="FU87" s="16"/>
      <c r="FV87" s="16"/>
      <c r="FW87" s="16"/>
      <c r="FX87" s="16"/>
      <c r="FY87" s="16"/>
      <c r="FZ87" s="16"/>
      <c r="GA87" s="16"/>
      <c r="GB87" s="16"/>
      <c r="GC87" s="16"/>
      <c r="GD87" s="16"/>
      <c r="GE87" s="16"/>
      <c r="GF87" s="16"/>
      <c r="GG87" s="16"/>
      <c r="GH87" s="16"/>
      <c r="GI87" s="16"/>
      <c r="GJ87" s="16"/>
      <c r="GK87" s="16"/>
      <c r="GL87" s="16"/>
      <c r="GM87" s="16"/>
      <c r="GN87" s="16"/>
      <c r="GO87" s="16"/>
      <c r="GP87" s="16"/>
      <c r="GQ87" s="16"/>
      <c r="GR87" s="16"/>
      <c r="GS87" s="16"/>
      <c r="GT87" s="16"/>
      <c r="GU87" s="16"/>
      <c r="GV87" s="16"/>
      <c r="GW87" s="16"/>
      <c r="GX87" s="16"/>
      <c r="GY87" s="16"/>
      <c r="GZ87" s="16"/>
      <c r="HA87" s="16"/>
      <c r="HB87" s="16"/>
      <c r="HC87" s="16"/>
      <c r="HD87" s="16"/>
      <c r="HE87" s="16"/>
      <c r="HF87" s="16"/>
      <c r="HG87" s="16"/>
      <c r="HH87" s="16"/>
      <c r="HI87" s="16"/>
      <c r="HJ87" s="16"/>
      <c r="HK87" s="16"/>
      <c r="HL87" s="16"/>
      <c r="HM87" s="16"/>
      <c r="HN87" s="16"/>
      <c r="HO87" s="16"/>
      <c r="HP87" s="16"/>
      <c r="HQ87" s="16"/>
      <c r="HR87" s="16"/>
      <c r="HS87" s="16"/>
    </row>
    <row r="88" spans="1:227" s="20" customFormat="1" ht="31.5" x14ac:dyDescent="0.25">
      <c r="A88" s="16"/>
      <c r="B88" s="18"/>
      <c r="C88" s="17"/>
      <c r="D88" s="96" t="s">
        <v>490</v>
      </c>
      <c r="E88" s="256">
        <f>COUNTIF($M$10:$M$55,"Tiến sĩ")</f>
        <v>0</v>
      </c>
      <c r="F88" s="256"/>
      <c r="G88" s="256"/>
      <c r="H88" s="95"/>
      <c r="I88" s="95"/>
      <c r="J88" s="96"/>
      <c r="K88" s="95" t="s">
        <v>83</v>
      </c>
      <c r="L88" s="96"/>
      <c r="M88" s="96">
        <f>COUNTIF($Q$10:$Q$55,"ThS")</f>
        <v>0</v>
      </c>
      <c r="N88" s="15" t="s">
        <v>690</v>
      </c>
      <c r="O88" s="95"/>
      <c r="P88" s="97"/>
      <c r="Q88" s="95">
        <v>3</v>
      </c>
      <c r="R88" s="95"/>
      <c r="S88" s="97"/>
      <c r="T88" s="96">
        <f>COUNTIF($AB$10:$AB$55,"x")</f>
        <v>2</v>
      </c>
      <c r="U88" s="96">
        <f>COUNTIF($E$10:$E$55,"Nam")</f>
        <v>27</v>
      </c>
      <c r="V88" s="96">
        <f>COUNTIF($E$10:$E$55,"Nữ")</f>
        <v>18</v>
      </c>
      <c r="W88" s="183"/>
      <c r="X88" s="89"/>
      <c r="Y88" s="89"/>
      <c r="Z88" s="93"/>
      <c r="AA88" s="89"/>
      <c r="AB88" s="89"/>
      <c r="AD88" s="18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  <c r="FH88" s="16"/>
      <c r="FI88" s="16"/>
      <c r="FJ88" s="16"/>
      <c r="FK88" s="16"/>
      <c r="FL88" s="16"/>
      <c r="FM88" s="16"/>
      <c r="FN88" s="16"/>
      <c r="FO88" s="16"/>
      <c r="FP88" s="16"/>
      <c r="FQ88" s="16"/>
      <c r="FR88" s="16"/>
      <c r="FS88" s="16"/>
      <c r="FT88" s="16"/>
      <c r="FU88" s="16"/>
      <c r="FV88" s="16"/>
      <c r="FW88" s="16"/>
      <c r="FX88" s="16"/>
      <c r="FY88" s="16"/>
      <c r="FZ88" s="16"/>
      <c r="GA88" s="16"/>
      <c r="GB88" s="16"/>
      <c r="GC88" s="16"/>
      <c r="GD88" s="16"/>
      <c r="GE88" s="16"/>
      <c r="GF88" s="16"/>
      <c r="GG88" s="16"/>
      <c r="GH88" s="16"/>
      <c r="GI88" s="16"/>
      <c r="GJ88" s="16"/>
      <c r="GK88" s="16"/>
      <c r="GL88" s="16"/>
      <c r="GM88" s="16"/>
      <c r="GN88" s="16"/>
      <c r="GO88" s="16"/>
      <c r="GP88" s="16"/>
      <c r="GQ88" s="16"/>
      <c r="GR88" s="16"/>
      <c r="GS88" s="16"/>
      <c r="GT88" s="16"/>
      <c r="GU88" s="16"/>
      <c r="GV88" s="16"/>
      <c r="GW88" s="16"/>
      <c r="GX88" s="16"/>
      <c r="GY88" s="16"/>
      <c r="GZ88" s="16"/>
      <c r="HA88" s="16"/>
      <c r="HB88" s="16"/>
      <c r="HC88" s="16"/>
      <c r="HD88" s="16"/>
      <c r="HE88" s="16"/>
      <c r="HF88" s="16"/>
      <c r="HG88" s="16"/>
      <c r="HH88" s="16"/>
      <c r="HI88" s="16"/>
      <c r="HJ88" s="16"/>
      <c r="HK88" s="16"/>
      <c r="HL88" s="16"/>
      <c r="HM88" s="16"/>
      <c r="HN88" s="16"/>
      <c r="HO88" s="16"/>
      <c r="HP88" s="16"/>
      <c r="HQ88" s="16"/>
      <c r="HR88" s="16"/>
      <c r="HS88" s="16"/>
    </row>
    <row r="89" spans="1:227" s="20" customFormat="1" ht="31.5" x14ac:dyDescent="0.25">
      <c r="A89" s="16"/>
      <c r="B89" s="18"/>
      <c r="C89" s="17"/>
      <c r="D89" s="96" t="s">
        <v>83</v>
      </c>
      <c r="E89" s="256">
        <f>COUNTIF($M$10:$M$55,"Thạc sĩ ")</f>
        <v>12</v>
      </c>
      <c r="F89" s="256"/>
      <c r="G89" s="256"/>
      <c r="H89" s="95"/>
      <c r="I89" s="95"/>
      <c r="J89" s="96"/>
      <c r="K89" s="95" t="s">
        <v>125</v>
      </c>
      <c r="L89" s="96"/>
      <c r="M89" s="96">
        <f>COUNTIF($Q$10:$Q$55,"ĐH")</f>
        <v>0</v>
      </c>
      <c r="N89" s="15" t="s">
        <v>689</v>
      </c>
      <c r="O89" s="95"/>
      <c r="P89" s="97"/>
      <c r="Q89" s="95">
        <v>6</v>
      </c>
      <c r="R89" s="95"/>
      <c r="S89" s="97"/>
      <c r="T89" s="184"/>
      <c r="U89" s="184"/>
      <c r="V89" s="184"/>
      <c r="W89" s="184"/>
      <c r="X89" s="89"/>
      <c r="Y89" s="89"/>
      <c r="Z89" s="93"/>
      <c r="AA89" s="89"/>
      <c r="AB89" s="89"/>
      <c r="AD89" s="18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  <c r="DD89" s="16"/>
      <c r="DE89" s="16"/>
      <c r="DF89" s="16"/>
      <c r="DG89" s="16"/>
      <c r="DH89" s="16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  <c r="DV89" s="16"/>
      <c r="DW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  <c r="FD89" s="16"/>
      <c r="FE89" s="16"/>
      <c r="FF89" s="16"/>
      <c r="FG89" s="16"/>
      <c r="FH89" s="16"/>
      <c r="FI89" s="16"/>
      <c r="FJ89" s="16"/>
      <c r="FK89" s="16"/>
      <c r="FL89" s="16"/>
      <c r="FM89" s="16"/>
      <c r="FN89" s="16"/>
      <c r="FO89" s="16"/>
      <c r="FP89" s="16"/>
      <c r="FQ89" s="16"/>
      <c r="FR89" s="16"/>
      <c r="FS89" s="16"/>
      <c r="FT89" s="16"/>
      <c r="FU89" s="16"/>
      <c r="FV89" s="16"/>
      <c r="FW89" s="16"/>
      <c r="FX89" s="16"/>
      <c r="FY89" s="16"/>
      <c r="FZ89" s="16"/>
      <c r="GA89" s="16"/>
      <c r="GB89" s="16"/>
      <c r="GC89" s="16"/>
      <c r="GD89" s="16"/>
      <c r="GE89" s="16"/>
      <c r="GF89" s="16"/>
      <c r="GG89" s="16"/>
      <c r="GH89" s="16"/>
      <c r="GI89" s="16"/>
      <c r="GJ89" s="16"/>
      <c r="GK89" s="16"/>
      <c r="GL89" s="16"/>
      <c r="GM89" s="16"/>
      <c r="GN89" s="16"/>
      <c r="GO89" s="16"/>
      <c r="GP89" s="16"/>
      <c r="GQ89" s="16"/>
      <c r="GR89" s="16"/>
      <c r="GS89" s="16"/>
      <c r="GT89" s="16"/>
      <c r="GU89" s="16"/>
      <c r="GV89" s="16"/>
      <c r="GW89" s="16"/>
      <c r="GX89" s="16"/>
      <c r="GY89" s="16"/>
      <c r="GZ89" s="16"/>
      <c r="HA89" s="16"/>
      <c r="HB89" s="16"/>
      <c r="HC89" s="16"/>
      <c r="HD89" s="16"/>
      <c r="HE89" s="16"/>
      <c r="HF89" s="16"/>
      <c r="HG89" s="16"/>
      <c r="HH89" s="16"/>
      <c r="HI89" s="16"/>
      <c r="HJ89" s="16"/>
      <c r="HK89" s="16"/>
      <c r="HL89" s="16"/>
      <c r="HM89" s="16"/>
      <c r="HN89" s="16"/>
      <c r="HO89" s="16"/>
      <c r="HP89" s="16"/>
      <c r="HQ89" s="16"/>
      <c r="HR89" s="16"/>
      <c r="HS89" s="16"/>
    </row>
    <row r="90" spans="1:227" s="20" customFormat="1" ht="31.5" x14ac:dyDescent="0.25">
      <c r="A90" s="16"/>
      <c r="B90" s="18"/>
      <c r="C90" s="17"/>
      <c r="D90" s="96" t="s">
        <v>125</v>
      </c>
      <c r="E90" s="256">
        <f>COUNTIF($M$10:$M$55,"Đại học")</f>
        <v>33</v>
      </c>
      <c r="F90" s="256"/>
      <c r="G90" s="256"/>
      <c r="H90" s="95"/>
      <c r="I90" s="95"/>
      <c r="J90" s="96"/>
      <c r="K90" s="95" t="s">
        <v>143</v>
      </c>
      <c r="L90" s="96"/>
      <c r="M90" s="96">
        <f>COUNTIF($Q$10:$Q$55,"IC3")</f>
        <v>0</v>
      </c>
      <c r="N90" s="15" t="s">
        <v>691</v>
      </c>
      <c r="O90" s="95"/>
      <c r="P90" s="97"/>
      <c r="Q90" s="95">
        <v>2</v>
      </c>
      <c r="R90" s="95"/>
      <c r="S90" s="97"/>
      <c r="T90" s="184"/>
      <c r="U90" s="184"/>
      <c r="V90" s="184"/>
      <c r="W90" s="184"/>
      <c r="X90" s="89"/>
      <c r="Y90" s="89"/>
      <c r="Z90" s="93"/>
      <c r="AA90" s="89"/>
      <c r="AB90" s="89"/>
      <c r="AD90" s="18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  <c r="GA90" s="16"/>
      <c r="GB90" s="16"/>
      <c r="GC90" s="16"/>
      <c r="GD90" s="16"/>
      <c r="GE90" s="16"/>
      <c r="GF90" s="16"/>
      <c r="GG90" s="16"/>
      <c r="GH90" s="16"/>
      <c r="GI90" s="16"/>
      <c r="GJ90" s="16"/>
      <c r="GK90" s="16"/>
      <c r="GL90" s="16"/>
      <c r="GM90" s="16"/>
      <c r="GN90" s="16"/>
      <c r="GO90" s="16"/>
      <c r="GP90" s="16"/>
      <c r="GQ90" s="16"/>
      <c r="GR90" s="16"/>
      <c r="GS90" s="16"/>
      <c r="GT90" s="16"/>
      <c r="GU90" s="16"/>
      <c r="GV90" s="16"/>
      <c r="GW90" s="16"/>
      <c r="GX90" s="16"/>
      <c r="GY90" s="16"/>
      <c r="GZ90" s="16"/>
      <c r="HA90" s="16"/>
      <c r="HB90" s="16"/>
      <c r="HC90" s="16"/>
      <c r="HD90" s="16"/>
      <c r="HE90" s="16"/>
      <c r="HF90" s="16"/>
      <c r="HG90" s="16"/>
      <c r="HH90" s="16"/>
      <c r="HI90" s="16"/>
      <c r="HJ90" s="16"/>
      <c r="HK90" s="16"/>
      <c r="HL90" s="16"/>
      <c r="HM90" s="16"/>
      <c r="HN90" s="16"/>
      <c r="HO90" s="16"/>
      <c r="HP90" s="16"/>
      <c r="HQ90" s="16"/>
      <c r="HR90" s="16"/>
      <c r="HS90" s="16"/>
    </row>
    <row r="91" spans="1:227" s="20" customFormat="1" x14ac:dyDescent="0.25">
      <c r="A91" s="16"/>
      <c r="B91" s="18"/>
      <c r="C91" s="17"/>
      <c r="D91" s="95"/>
      <c r="E91" s="257"/>
      <c r="F91" s="257"/>
      <c r="G91" s="257"/>
      <c r="H91" s="95"/>
      <c r="I91" s="95"/>
      <c r="J91" s="96"/>
      <c r="K91" s="95" t="s">
        <v>60</v>
      </c>
      <c r="L91" s="96"/>
      <c r="M91" s="96">
        <f>COUNTIF($Q$10:$Q$55,"A")</f>
        <v>16</v>
      </c>
      <c r="N91" s="95" t="s">
        <v>125</v>
      </c>
      <c r="O91" s="95"/>
      <c r="P91" s="97"/>
      <c r="Q91" s="95">
        <f>COUNTIF($T$10:$T$55,"ĐH")</f>
        <v>0</v>
      </c>
      <c r="R91" s="95"/>
      <c r="S91" s="97"/>
      <c r="T91" s="184"/>
      <c r="U91" s="184"/>
      <c r="V91" s="184"/>
      <c r="W91" s="184"/>
      <c r="X91" s="89"/>
      <c r="Y91" s="89"/>
      <c r="Z91" s="93"/>
      <c r="AA91" s="89"/>
      <c r="AB91" s="89"/>
      <c r="AD91" s="18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  <c r="GA91" s="16"/>
      <c r="GB91" s="16"/>
      <c r="GC91" s="16"/>
      <c r="GD91" s="16"/>
      <c r="GE91" s="16"/>
      <c r="GF91" s="16"/>
      <c r="GG91" s="16"/>
      <c r="GH91" s="16"/>
      <c r="GI91" s="16"/>
      <c r="GJ91" s="16"/>
      <c r="GK91" s="16"/>
      <c r="GL91" s="16"/>
      <c r="GM91" s="16"/>
      <c r="GN91" s="16"/>
      <c r="GO91" s="16"/>
      <c r="GP91" s="16"/>
      <c r="GQ91" s="16"/>
      <c r="GR91" s="16"/>
      <c r="GS91" s="16"/>
      <c r="GT91" s="16"/>
      <c r="GU91" s="16"/>
      <c r="GV91" s="16"/>
      <c r="GW91" s="16"/>
      <c r="GX91" s="16"/>
      <c r="GY91" s="16"/>
      <c r="GZ91" s="16"/>
      <c r="HA91" s="16"/>
      <c r="HB91" s="16"/>
      <c r="HC91" s="16"/>
      <c r="HD91" s="16"/>
      <c r="HE91" s="16"/>
      <c r="HF91" s="16"/>
      <c r="HG91" s="16"/>
      <c r="HH91" s="16"/>
      <c r="HI91" s="16"/>
      <c r="HJ91" s="16"/>
      <c r="HK91" s="16"/>
      <c r="HL91" s="16"/>
      <c r="HM91" s="16"/>
      <c r="HN91" s="16"/>
      <c r="HO91" s="16"/>
      <c r="HP91" s="16"/>
      <c r="HQ91" s="16"/>
      <c r="HR91" s="16"/>
      <c r="HS91" s="16"/>
    </row>
    <row r="92" spans="1:227" s="20" customFormat="1" x14ac:dyDescent="0.25">
      <c r="A92" s="16"/>
      <c r="B92" s="18"/>
      <c r="C92" s="17"/>
      <c r="D92" s="95"/>
      <c r="E92" s="257"/>
      <c r="F92" s="257"/>
      <c r="G92" s="257"/>
      <c r="H92" s="95"/>
      <c r="I92" s="95"/>
      <c r="J92" s="96"/>
      <c r="K92" s="95" t="s">
        <v>55</v>
      </c>
      <c r="L92" s="96"/>
      <c r="M92" s="96">
        <f>COUNTIF($Q$10:$Q$55,"B")</f>
        <v>13</v>
      </c>
      <c r="N92" s="95" t="s">
        <v>119</v>
      </c>
      <c r="O92" s="95"/>
      <c r="P92" s="97"/>
      <c r="Q92" s="95">
        <f>COUNTIF($T$10:$T$55,"C")</f>
        <v>2</v>
      </c>
      <c r="R92" s="95"/>
      <c r="S92" s="97"/>
      <c r="T92" s="184"/>
      <c r="U92" s="184"/>
      <c r="V92" s="184"/>
      <c r="W92" s="184"/>
      <c r="X92" s="89"/>
      <c r="Y92" s="89"/>
      <c r="Z92" s="93"/>
      <c r="AA92" s="89"/>
      <c r="AB92" s="89"/>
      <c r="AD92" s="18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  <c r="FH92" s="16"/>
      <c r="FI92" s="16"/>
      <c r="FJ92" s="16"/>
      <c r="FK92" s="16"/>
      <c r="FL92" s="16"/>
      <c r="FM92" s="16"/>
      <c r="FN92" s="16"/>
      <c r="FO92" s="16"/>
      <c r="FP92" s="16"/>
      <c r="FQ92" s="16"/>
      <c r="FR92" s="16"/>
      <c r="FS92" s="16"/>
      <c r="FT92" s="16"/>
      <c r="FU92" s="16"/>
      <c r="FV92" s="16"/>
      <c r="FW92" s="16"/>
      <c r="FX92" s="16"/>
      <c r="FY92" s="16"/>
      <c r="FZ92" s="16"/>
      <c r="GA92" s="16"/>
      <c r="GB92" s="16"/>
      <c r="GC92" s="16"/>
      <c r="GD92" s="16"/>
      <c r="GE92" s="16"/>
      <c r="GF92" s="16"/>
      <c r="GG92" s="16"/>
      <c r="GH92" s="16"/>
      <c r="GI92" s="16"/>
      <c r="GJ92" s="16"/>
      <c r="GK92" s="16"/>
      <c r="GL92" s="16"/>
      <c r="GM92" s="16"/>
      <c r="GN92" s="16"/>
      <c r="GO92" s="16"/>
      <c r="GP92" s="16"/>
      <c r="GQ92" s="16"/>
      <c r="GR92" s="16"/>
      <c r="GS92" s="16"/>
      <c r="GT92" s="16"/>
      <c r="GU92" s="16"/>
      <c r="GV92" s="16"/>
      <c r="GW92" s="16"/>
      <c r="GX92" s="16"/>
      <c r="GY92" s="16"/>
      <c r="GZ92" s="16"/>
      <c r="HA92" s="16"/>
      <c r="HB92" s="16"/>
      <c r="HC92" s="16"/>
      <c r="HD92" s="16"/>
      <c r="HE92" s="16"/>
      <c r="HF92" s="16"/>
      <c r="HG92" s="16"/>
      <c r="HH92" s="16"/>
      <c r="HI92" s="16"/>
      <c r="HJ92" s="16"/>
      <c r="HK92" s="16"/>
      <c r="HL92" s="16"/>
      <c r="HM92" s="16"/>
      <c r="HN92" s="16"/>
      <c r="HO92" s="16"/>
      <c r="HP92" s="16"/>
      <c r="HQ92" s="16"/>
      <c r="HR92" s="16"/>
      <c r="HS92" s="16"/>
    </row>
    <row r="93" spans="1:227" s="20" customFormat="1" x14ac:dyDescent="0.25">
      <c r="A93" s="16"/>
      <c r="B93" s="18"/>
      <c r="C93" s="17"/>
      <c r="D93" s="95"/>
      <c r="E93" s="257"/>
      <c r="F93" s="257"/>
      <c r="G93" s="257"/>
      <c r="H93" s="95"/>
      <c r="I93" s="95"/>
      <c r="J93" s="96"/>
      <c r="K93" s="95" t="s">
        <v>682</v>
      </c>
      <c r="L93" s="96"/>
      <c r="M93" s="96">
        <f>COUNTIF($Q$10:$Q$55,"Ứng dụng  CNTT cơ bản")</f>
        <v>5</v>
      </c>
      <c r="N93" s="95" t="s">
        <v>151</v>
      </c>
      <c r="O93" s="95"/>
      <c r="P93" s="97"/>
      <c r="Q93" s="95">
        <f>COUNTIF($T$10:$T$55,"B2.1")</f>
        <v>0</v>
      </c>
      <c r="R93" s="95"/>
      <c r="S93" s="97"/>
      <c r="T93" s="184"/>
      <c r="U93" s="184"/>
      <c r="V93" s="184"/>
      <c r="W93" s="184"/>
      <c r="X93" s="89"/>
      <c r="Y93" s="89"/>
      <c r="Z93" s="93"/>
      <c r="AA93" s="89"/>
      <c r="AB93" s="89"/>
      <c r="AD93" s="18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  <c r="DD93" s="16"/>
      <c r="DE93" s="16"/>
      <c r="DF93" s="16"/>
      <c r="DG93" s="16"/>
      <c r="DH93" s="16"/>
      <c r="DI93" s="16"/>
      <c r="DJ93" s="16"/>
      <c r="DK93" s="16"/>
      <c r="DL93" s="16"/>
      <c r="DM93" s="16"/>
      <c r="DN93" s="16"/>
      <c r="DO93" s="16"/>
      <c r="DP93" s="16"/>
      <c r="DQ93" s="16"/>
      <c r="DR93" s="16"/>
      <c r="DS93" s="16"/>
      <c r="DT93" s="16"/>
      <c r="DU93" s="16"/>
      <c r="DV93" s="16"/>
      <c r="DW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  <c r="FD93" s="16"/>
      <c r="FE93" s="16"/>
      <c r="FF93" s="16"/>
      <c r="FG93" s="16"/>
      <c r="FH93" s="16"/>
      <c r="FI93" s="16"/>
      <c r="FJ93" s="16"/>
      <c r="FK93" s="16"/>
      <c r="FL93" s="16"/>
      <c r="FM93" s="16"/>
      <c r="FN93" s="16"/>
      <c r="FO93" s="16"/>
      <c r="FP93" s="16"/>
      <c r="FQ93" s="16"/>
      <c r="FR93" s="16"/>
      <c r="FS93" s="16"/>
      <c r="FT93" s="16"/>
      <c r="FU93" s="16"/>
      <c r="FV93" s="16"/>
      <c r="FW93" s="16"/>
      <c r="FX93" s="16"/>
      <c r="FY93" s="16"/>
      <c r="FZ93" s="16"/>
      <c r="GA93" s="16"/>
      <c r="GB93" s="16"/>
      <c r="GC93" s="16"/>
      <c r="GD93" s="16"/>
      <c r="GE93" s="16"/>
      <c r="GF93" s="16"/>
      <c r="GG93" s="16"/>
      <c r="GH93" s="16"/>
      <c r="GI93" s="16"/>
      <c r="GJ93" s="16"/>
      <c r="GK93" s="16"/>
      <c r="GL93" s="16"/>
      <c r="GM93" s="16"/>
      <c r="GN93" s="16"/>
      <c r="GO93" s="16"/>
      <c r="GP93" s="16"/>
      <c r="GQ93" s="16"/>
      <c r="GR93" s="16"/>
      <c r="GS93" s="16"/>
      <c r="GT93" s="16"/>
      <c r="GU93" s="16"/>
      <c r="GV93" s="16"/>
      <c r="GW93" s="16"/>
      <c r="GX93" s="16"/>
      <c r="GY93" s="16"/>
      <c r="GZ93" s="16"/>
      <c r="HA93" s="16"/>
      <c r="HB93" s="16"/>
      <c r="HC93" s="16"/>
      <c r="HD93" s="16"/>
      <c r="HE93" s="16"/>
      <c r="HF93" s="16"/>
      <c r="HG93" s="16"/>
      <c r="HH93" s="16"/>
      <c r="HI93" s="16"/>
      <c r="HJ93" s="16"/>
      <c r="HK93" s="16"/>
      <c r="HL93" s="16"/>
      <c r="HM93" s="16"/>
      <c r="HN93" s="16"/>
      <c r="HO93" s="16"/>
      <c r="HP93" s="16"/>
      <c r="HQ93" s="16"/>
      <c r="HR93" s="16"/>
      <c r="HS93" s="16"/>
    </row>
    <row r="94" spans="1:227" s="20" customFormat="1" x14ac:dyDescent="0.25">
      <c r="A94" s="16"/>
      <c r="B94" s="18"/>
      <c r="C94" s="17"/>
      <c r="D94" s="95"/>
      <c r="E94" s="257"/>
      <c r="F94" s="257"/>
      <c r="G94" s="257"/>
      <c r="H94" s="95"/>
      <c r="I94" s="95"/>
      <c r="J94" s="96"/>
      <c r="K94" s="95" t="s">
        <v>686</v>
      </c>
      <c r="L94" s="96"/>
      <c r="M94" s="96">
        <f>COUNTIF($Q$10:$Q$55,"Ứng dụng CNTT nâng cao")</f>
        <v>1</v>
      </c>
      <c r="N94" s="96" t="s">
        <v>688</v>
      </c>
      <c r="O94" s="95"/>
      <c r="P94" s="97"/>
      <c r="Q94" s="95">
        <f>COUNTIF($T$10:$T$55,"B2")</f>
        <v>0</v>
      </c>
      <c r="R94" s="95"/>
      <c r="S94" s="97"/>
      <c r="T94" s="184"/>
      <c r="U94" s="184"/>
      <c r="V94" s="184"/>
      <c r="W94" s="184"/>
      <c r="X94" s="89"/>
      <c r="Y94" s="89"/>
      <c r="Z94" s="93"/>
      <c r="AA94" s="89"/>
      <c r="AB94" s="89"/>
      <c r="AD94" s="18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  <c r="GA94" s="16"/>
      <c r="GB94" s="16"/>
      <c r="GC94" s="16"/>
      <c r="GD94" s="16"/>
      <c r="GE94" s="16"/>
      <c r="GF94" s="16"/>
      <c r="GG94" s="16"/>
      <c r="GH94" s="16"/>
      <c r="GI94" s="16"/>
      <c r="GJ94" s="16"/>
      <c r="GK94" s="16"/>
      <c r="GL94" s="16"/>
      <c r="GM94" s="16"/>
      <c r="GN94" s="16"/>
      <c r="GO94" s="16"/>
      <c r="GP94" s="16"/>
      <c r="GQ94" s="16"/>
      <c r="GR94" s="16"/>
      <c r="GS94" s="16"/>
      <c r="GT94" s="16"/>
      <c r="GU94" s="16"/>
      <c r="GV94" s="16"/>
      <c r="GW94" s="16"/>
      <c r="GX94" s="16"/>
      <c r="GY94" s="16"/>
      <c r="GZ94" s="16"/>
      <c r="HA94" s="16"/>
      <c r="HB94" s="16"/>
      <c r="HC94" s="16"/>
      <c r="HD94" s="16"/>
      <c r="HE94" s="16"/>
      <c r="HF94" s="16"/>
      <c r="HG94" s="16"/>
      <c r="HH94" s="16"/>
      <c r="HI94" s="16"/>
      <c r="HJ94" s="16"/>
      <c r="HK94" s="16"/>
      <c r="HL94" s="16"/>
      <c r="HM94" s="16"/>
      <c r="HN94" s="16"/>
      <c r="HO94" s="16"/>
      <c r="HP94" s="16"/>
      <c r="HQ94" s="16"/>
      <c r="HR94" s="16"/>
      <c r="HS94" s="16"/>
    </row>
    <row r="95" spans="1:227" s="20" customFormat="1" x14ac:dyDescent="0.25">
      <c r="A95" s="16"/>
      <c r="B95" s="18"/>
      <c r="C95" s="17"/>
      <c r="D95" s="95"/>
      <c r="E95" s="257"/>
      <c r="F95" s="257"/>
      <c r="G95" s="257"/>
      <c r="H95" s="95"/>
      <c r="I95" s="95"/>
      <c r="J95" s="96"/>
      <c r="K95" s="95" t="s">
        <v>683</v>
      </c>
      <c r="L95" s="96"/>
      <c r="M95" s="96">
        <f>COUNTIF($Q$10:$Q$55,"VP")</f>
        <v>1</v>
      </c>
      <c r="N95" s="95" t="s">
        <v>45</v>
      </c>
      <c r="O95" s="95"/>
      <c r="P95" s="97"/>
      <c r="Q95" s="95">
        <f>COUNTIF($T$10:$T$55,"B1")</f>
        <v>6</v>
      </c>
      <c r="R95" s="95"/>
      <c r="S95" s="97"/>
      <c r="T95" s="184"/>
      <c r="U95" s="184"/>
      <c r="V95" s="184"/>
      <c r="W95" s="184"/>
      <c r="X95" s="89"/>
      <c r="Y95" s="89"/>
      <c r="Z95" s="93"/>
      <c r="AA95" s="89"/>
      <c r="AB95" s="89"/>
      <c r="AD95" s="18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  <c r="GA95" s="16"/>
      <c r="GB95" s="16"/>
      <c r="GC95" s="16"/>
      <c r="GD95" s="16"/>
      <c r="GE95" s="16"/>
      <c r="GF95" s="16"/>
      <c r="GG95" s="16"/>
      <c r="GH95" s="16"/>
      <c r="GI95" s="16"/>
      <c r="GJ95" s="16"/>
      <c r="GK95" s="16"/>
      <c r="GL95" s="16"/>
      <c r="GM95" s="16"/>
      <c r="GN95" s="16"/>
      <c r="GO95" s="16"/>
      <c r="GP95" s="16"/>
      <c r="GQ95" s="16"/>
      <c r="GR95" s="16"/>
      <c r="GS95" s="16"/>
      <c r="GT95" s="16"/>
      <c r="GU95" s="16"/>
      <c r="GV95" s="16"/>
      <c r="GW95" s="16"/>
      <c r="GX95" s="16"/>
      <c r="GY95" s="16"/>
      <c r="GZ95" s="16"/>
      <c r="HA95" s="16"/>
      <c r="HB95" s="16"/>
      <c r="HC95" s="16"/>
      <c r="HD95" s="16"/>
      <c r="HE95" s="16"/>
      <c r="HF95" s="16"/>
      <c r="HG95" s="16"/>
      <c r="HH95" s="16"/>
      <c r="HI95" s="16"/>
      <c r="HJ95" s="16"/>
      <c r="HK95" s="16"/>
      <c r="HL95" s="16"/>
      <c r="HM95" s="16"/>
      <c r="HN95" s="16"/>
      <c r="HO95" s="16"/>
      <c r="HP95" s="16"/>
      <c r="HQ95" s="16"/>
      <c r="HR95" s="16"/>
      <c r="HS95" s="16"/>
    </row>
    <row r="96" spans="1:227" s="20" customFormat="1" x14ac:dyDescent="0.25">
      <c r="A96" s="16"/>
      <c r="B96" s="18"/>
      <c r="C96" s="17"/>
      <c r="D96" s="95"/>
      <c r="E96" s="257"/>
      <c r="F96" s="257"/>
      <c r="G96" s="257"/>
      <c r="H96" s="95"/>
      <c r="I96" s="95"/>
      <c r="J96" s="96"/>
      <c r="K96" s="95" t="s">
        <v>231</v>
      </c>
      <c r="L96" s="96"/>
      <c r="M96" s="96">
        <f>COUNTIF($Q$10:$Q$55,"Autocad căn bản")</f>
        <v>0</v>
      </c>
      <c r="N96" s="96" t="s">
        <v>131</v>
      </c>
      <c r="O96" s="95"/>
      <c r="P96" s="95"/>
      <c r="Q96" s="95">
        <f>COUNTIF($T$10:$T$55,"A2")</f>
        <v>1</v>
      </c>
      <c r="R96" s="95"/>
      <c r="S96" s="97"/>
      <c r="T96" s="184"/>
      <c r="U96" s="184"/>
      <c r="V96" s="184"/>
      <c r="W96" s="184"/>
      <c r="X96" s="89"/>
      <c r="Y96" s="89"/>
      <c r="Z96" s="93"/>
      <c r="AA96" s="89"/>
      <c r="AB96" s="89"/>
      <c r="AD96" s="18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  <c r="FD96" s="16"/>
      <c r="FE96" s="16"/>
      <c r="FF96" s="16"/>
      <c r="FG96" s="16"/>
      <c r="FH96" s="16"/>
      <c r="FI96" s="16"/>
      <c r="FJ96" s="16"/>
      <c r="FK96" s="16"/>
      <c r="FL96" s="16"/>
      <c r="FM96" s="16"/>
      <c r="FN96" s="16"/>
      <c r="FO96" s="16"/>
      <c r="FP96" s="16"/>
      <c r="FQ96" s="16"/>
      <c r="FR96" s="16"/>
      <c r="FS96" s="16"/>
      <c r="FT96" s="16"/>
      <c r="FU96" s="16"/>
      <c r="FV96" s="16"/>
      <c r="FW96" s="16"/>
      <c r="FX96" s="16"/>
      <c r="FY96" s="16"/>
      <c r="FZ96" s="16"/>
      <c r="GA96" s="16"/>
      <c r="GB96" s="16"/>
      <c r="GC96" s="16"/>
      <c r="GD96" s="16"/>
      <c r="GE96" s="16"/>
      <c r="GF96" s="16"/>
      <c r="GG96" s="16"/>
      <c r="GH96" s="16"/>
      <c r="GI96" s="16"/>
      <c r="GJ96" s="16"/>
      <c r="GK96" s="16"/>
      <c r="GL96" s="16"/>
      <c r="GM96" s="16"/>
      <c r="GN96" s="16"/>
      <c r="GO96" s="16"/>
      <c r="GP96" s="16"/>
      <c r="GQ96" s="16"/>
      <c r="GR96" s="16"/>
      <c r="GS96" s="16"/>
      <c r="GT96" s="16"/>
      <c r="GU96" s="16"/>
      <c r="GV96" s="16"/>
      <c r="GW96" s="16"/>
      <c r="GX96" s="16"/>
      <c r="GY96" s="16"/>
      <c r="GZ96" s="16"/>
      <c r="HA96" s="16"/>
      <c r="HB96" s="16"/>
      <c r="HC96" s="16"/>
      <c r="HD96" s="16"/>
      <c r="HE96" s="16"/>
      <c r="HF96" s="16"/>
      <c r="HG96" s="16"/>
      <c r="HH96" s="16"/>
      <c r="HI96" s="16"/>
      <c r="HJ96" s="16"/>
      <c r="HK96" s="16"/>
      <c r="HL96" s="16"/>
      <c r="HM96" s="16"/>
      <c r="HN96" s="16"/>
      <c r="HO96" s="16"/>
      <c r="HP96" s="16"/>
      <c r="HQ96" s="16"/>
      <c r="HR96" s="16"/>
      <c r="HS96" s="16"/>
    </row>
    <row r="97" spans="1:227" s="20" customFormat="1" x14ac:dyDescent="0.25">
      <c r="A97" s="16"/>
      <c r="B97" s="18"/>
      <c r="C97" s="17"/>
      <c r="D97" s="95"/>
      <c r="E97" s="257"/>
      <c r="F97" s="257"/>
      <c r="G97" s="257"/>
      <c r="H97" s="95"/>
      <c r="I97" s="95"/>
      <c r="J97" s="96"/>
      <c r="K97" s="96" t="s">
        <v>234</v>
      </c>
      <c r="L97" s="96"/>
      <c r="M97" s="96">
        <f>COUNTIF($Q$10:$Q$55,"Kỹ thuật viên")</f>
        <v>0</v>
      </c>
      <c r="N97" s="95" t="s">
        <v>55</v>
      </c>
      <c r="O97" s="95"/>
      <c r="P97" s="95"/>
      <c r="Q97" s="95">
        <f>COUNTIF($T$10:$T$55,"B")</f>
        <v>28</v>
      </c>
      <c r="R97" s="95"/>
      <c r="S97" s="97"/>
      <c r="T97" s="184"/>
      <c r="U97" s="184"/>
      <c r="V97" s="184"/>
      <c r="W97" s="184"/>
      <c r="X97" s="89"/>
      <c r="Y97" s="89"/>
      <c r="Z97" s="93"/>
      <c r="AA97" s="89"/>
      <c r="AB97" s="89"/>
      <c r="AD97" s="18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  <c r="DD97" s="16"/>
      <c r="DE97" s="16"/>
      <c r="DF97" s="16"/>
      <c r="DG97" s="16"/>
      <c r="DH97" s="16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  <c r="FD97" s="16"/>
      <c r="FE97" s="16"/>
      <c r="FF97" s="16"/>
      <c r="FG97" s="16"/>
      <c r="FH97" s="16"/>
      <c r="FI97" s="16"/>
      <c r="FJ97" s="16"/>
      <c r="FK97" s="16"/>
      <c r="FL97" s="16"/>
      <c r="FM97" s="16"/>
      <c r="FN97" s="16"/>
      <c r="FO97" s="16"/>
      <c r="FP97" s="16"/>
      <c r="FQ97" s="16"/>
      <c r="FR97" s="16"/>
      <c r="FS97" s="16"/>
      <c r="FT97" s="16"/>
      <c r="FU97" s="16"/>
      <c r="FV97" s="16"/>
      <c r="FW97" s="16"/>
      <c r="FX97" s="16"/>
      <c r="FY97" s="16"/>
      <c r="FZ97" s="16"/>
      <c r="GA97" s="16"/>
      <c r="GB97" s="16"/>
      <c r="GC97" s="16"/>
      <c r="GD97" s="16"/>
      <c r="GE97" s="16"/>
      <c r="GF97" s="16"/>
      <c r="GG97" s="16"/>
      <c r="GH97" s="16"/>
      <c r="GI97" s="16"/>
      <c r="GJ97" s="16"/>
      <c r="GK97" s="16"/>
      <c r="GL97" s="16"/>
      <c r="GM97" s="16"/>
      <c r="GN97" s="16"/>
      <c r="GO97" s="16"/>
      <c r="GP97" s="16"/>
      <c r="GQ97" s="16"/>
      <c r="GR97" s="16"/>
      <c r="GS97" s="16"/>
      <c r="GT97" s="16"/>
      <c r="GU97" s="16"/>
      <c r="GV97" s="16"/>
      <c r="GW97" s="16"/>
      <c r="GX97" s="16"/>
      <c r="GY97" s="16"/>
      <c r="GZ97" s="16"/>
      <c r="HA97" s="16"/>
      <c r="HB97" s="16"/>
      <c r="HC97" s="16"/>
      <c r="HD97" s="16"/>
      <c r="HE97" s="16"/>
      <c r="HF97" s="16"/>
      <c r="HG97" s="16"/>
      <c r="HH97" s="16"/>
      <c r="HI97" s="16"/>
      <c r="HJ97" s="16"/>
      <c r="HK97" s="16"/>
      <c r="HL97" s="16"/>
      <c r="HM97" s="16"/>
      <c r="HN97" s="16"/>
      <c r="HO97" s="16"/>
      <c r="HP97" s="16"/>
      <c r="HQ97" s="16"/>
      <c r="HR97" s="16"/>
      <c r="HS97" s="16"/>
    </row>
    <row r="98" spans="1:227" s="20" customFormat="1" x14ac:dyDescent="0.25">
      <c r="A98" s="16"/>
      <c r="B98" s="18"/>
      <c r="C98" s="17"/>
      <c r="D98" s="91"/>
      <c r="E98" s="259"/>
      <c r="F98" s="259"/>
      <c r="G98" s="259"/>
      <c r="H98" s="91"/>
      <c r="I98" s="91"/>
      <c r="J98" s="89"/>
      <c r="K98" s="13" t="s">
        <v>461</v>
      </c>
      <c r="L98" s="89"/>
      <c r="M98" s="96">
        <f>COUNTIF($Q$10:$Q$55,"UD CNTT trong dạy học")</f>
        <v>1</v>
      </c>
      <c r="N98" s="95" t="s">
        <v>60</v>
      </c>
      <c r="O98" s="91"/>
      <c r="P98" s="91"/>
      <c r="Q98" s="95">
        <f>COUNTIF($T$10:$T$55,"A")</f>
        <v>2</v>
      </c>
      <c r="R98" s="91"/>
      <c r="S98" s="91"/>
      <c r="T98" s="185"/>
      <c r="U98" s="185"/>
      <c r="V98" s="185"/>
      <c r="W98" s="185"/>
      <c r="X98" s="89"/>
      <c r="Y98" s="89"/>
      <c r="Z98" s="93"/>
      <c r="AA98" s="89"/>
      <c r="AB98" s="89"/>
      <c r="AD98" s="18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  <c r="GA98" s="16"/>
      <c r="GB98" s="16"/>
      <c r="GC98" s="16"/>
      <c r="GD98" s="16"/>
      <c r="GE98" s="16"/>
      <c r="GF98" s="16"/>
      <c r="GG98" s="16"/>
      <c r="GH98" s="16"/>
      <c r="GI98" s="16"/>
      <c r="GJ98" s="16"/>
      <c r="GK98" s="16"/>
      <c r="GL98" s="16"/>
      <c r="GM98" s="16"/>
      <c r="GN98" s="16"/>
      <c r="GO98" s="16"/>
      <c r="GP98" s="16"/>
      <c r="GQ98" s="16"/>
      <c r="GR98" s="16"/>
      <c r="GS98" s="16"/>
      <c r="GT98" s="16"/>
      <c r="GU98" s="16"/>
      <c r="GV98" s="16"/>
      <c r="GW98" s="16"/>
      <c r="GX98" s="16"/>
      <c r="GY98" s="16"/>
      <c r="GZ98" s="16"/>
      <c r="HA98" s="16"/>
      <c r="HB98" s="16"/>
      <c r="HC98" s="16"/>
      <c r="HD98" s="16"/>
      <c r="HE98" s="16"/>
      <c r="HF98" s="16"/>
      <c r="HG98" s="16"/>
      <c r="HH98" s="16"/>
      <c r="HI98" s="16"/>
      <c r="HJ98" s="16"/>
      <c r="HK98" s="16"/>
      <c r="HL98" s="16"/>
      <c r="HM98" s="16"/>
      <c r="HN98" s="16"/>
      <c r="HO98" s="16"/>
      <c r="HP98" s="16"/>
      <c r="HQ98" s="16"/>
      <c r="HR98" s="16"/>
      <c r="HS98" s="16"/>
    </row>
    <row r="99" spans="1:227" x14ac:dyDescent="0.25">
      <c r="D99" s="91"/>
      <c r="E99" s="264"/>
      <c r="F99" s="265"/>
      <c r="G99" s="266"/>
      <c r="H99" s="91"/>
      <c r="I99" s="91"/>
      <c r="J99" s="89"/>
      <c r="K99" s="89"/>
      <c r="L99" s="89"/>
      <c r="M99" s="96">
        <f>COUNTIF($Q$10:$Q$55,"Excel căn bản và nâng cao")</f>
        <v>0</v>
      </c>
      <c r="N99" s="96" t="s">
        <v>198</v>
      </c>
      <c r="O99" s="91"/>
      <c r="P99" s="91"/>
      <c r="Q99" s="89">
        <v>1</v>
      </c>
      <c r="R99" s="91"/>
      <c r="S99" s="91"/>
      <c r="T99" s="185"/>
      <c r="U99" s="185"/>
      <c r="V99" s="185"/>
      <c r="W99" s="185"/>
      <c r="X99" s="89"/>
      <c r="Y99" s="89"/>
      <c r="Z99" s="93"/>
      <c r="AA99" s="89"/>
      <c r="AB99" s="89"/>
    </row>
    <row r="101" spans="1:227" s="186" customFormat="1" ht="37.5" x14ac:dyDescent="0.3">
      <c r="B101" s="187"/>
      <c r="C101" s="188"/>
      <c r="D101" s="189" t="s">
        <v>1887</v>
      </c>
      <c r="E101" s="276">
        <f>SUM(E88:G100)</f>
        <v>45</v>
      </c>
      <c r="F101" s="276"/>
      <c r="G101" s="276"/>
      <c r="H101" s="191"/>
      <c r="I101" s="191"/>
      <c r="J101" s="191"/>
      <c r="K101" s="190" t="s">
        <v>34</v>
      </c>
      <c r="L101" s="190"/>
      <c r="M101" s="189">
        <f>SUM(M88:M99)</f>
        <v>37</v>
      </c>
      <c r="N101" s="192" t="s">
        <v>1882</v>
      </c>
      <c r="O101" s="192"/>
      <c r="P101" s="192"/>
      <c r="Q101" s="192">
        <f>SUM(Q88:Q95)</f>
        <v>19</v>
      </c>
      <c r="R101" s="191"/>
      <c r="S101" s="189" t="s">
        <v>1883</v>
      </c>
      <c r="T101" s="199">
        <f>T88</f>
        <v>2</v>
      </c>
      <c r="U101" s="194"/>
      <c r="V101" s="194"/>
      <c r="W101" s="194"/>
      <c r="X101" s="191"/>
      <c r="Y101" s="191"/>
      <c r="Z101" s="195"/>
      <c r="AA101" s="191"/>
      <c r="AB101" s="191"/>
      <c r="AC101" s="196"/>
      <c r="AD101" s="187"/>
    </row>
    <row r="102" spans="1:227" ht="37.5" x14ac:dyDescent="0.25">
      <c r="D102" s="189" t="s">
        <v>1885</v>
      </c>
      <c r="E102" s="191">
        <v>32</v>
      </c>
      <c r="F102" s="191"/>
      <c r="G102" s="191"/>
      <c r="H102" s="191"/>
      <c r="I102" s="191"/>
      <c r="J102" s="191"/>
      <c r="K102" s="190" t="s">
        <v>34</v>
      </c>
      <c r="L102" s="191"/>
      <c r="M102" s="198">
        <v>31</v>
      </c>
      <c r="N102" s="192" t="s">
        <v>1882</v>
      </c>
      <c r="O102" s="191"/>
      <c r="P102" s="191"/>
      <c r="Q102" s="191">
        <v>26</v>
      </c>
      <c r="R102" s="191"/>
      <c r="S102" s="189" t="s">
        <v>1883</v>
      </c>
      <c r="T102" s="190">
        <v>3</v>
      </c>
      <c r="U102" s="191"/>
      <c r="V102" s="191"/>
      <c r="W102" s="191"/>
    </row>
    <row r="103" spans="1:227" ht="18.75" x14ac:dyDescent="0.25">
      <c r="D103" s="189" t="s">
        <v>1886</v>
      </c>
      <c r="E103" s="190">
        <f>SUM(E101:E102)</f>
        <v>77</v>
      </c>
      <c r="F103" s="190">
        <f t="shared" ref="F103:V103" si="1">SUM(F101:F102)</f>
        <v>0</v>
      </c>
      <c r="G103" s="190">
        <f t="shared" si="1"/>
        <v>0</v>
      </c>
      <c r="H103" s="190">
        <f t="shared" si="1"/>
        <v>0</v>
      </c>
      <c r="I103" s="190">
        <f t="shared" si="1"/>
        <v>0</v>
      </c>
      <c r="J103" s="190">
        <f t="shared" si="1"/>
        <v>0</v>
      </c>
      <c r="K103" s="190"/>
      <c r="L103" s="190">
        <f t="shared" si="1"/>
        <v>0</v>
      </c>
      <c r="M103" s="190">
        <f t="shared" si="1"/>
        <v>68</v>
      </c>
      <c r="N103" s="190"/>
      <c r="O103" s="190">
        <f t="shared" si="1"/>
        <v>0</v>
      </c>
      <c r="P103" s="190">
        <f t="shared" si="1"/>
        <v>0</v>
      </c>
      <c r="Q103" s="190">
        <f t="shared" si="1"/>
        <v>45</v>
      </c>
      <c r="R103" s="190">
        <f t="shared" si="1"/>
        <v>0</v>
      </c>
      <c r="S103" s="190">
        <f t="shared" si="1"/>
        <v>0</v>
      </c>
      <c r="T103" s="190">
        <f t="shared" si="1"/>
        <v>5</v>
      </c>
      <c r="U103" s="190">
        <f t="shared" si="1"/>
        <v>0</v>
      </c>
      <c r="V103" s="190">
        <f t="shared" si="1"/>
        <v>0</v>
      </c>
      <c r="W103" s="190"/>
    </row>
  </sheetData>
  <mergeCells count="48">
    <mergeCell ref="A1:M1"/>
    <mergeCell ref="Q1:AD1"/>
    <mergeCell ref="A2:M2"/>
    <mergeCell ref="Q2:AD2"/>
    <mergeCell ref="A3:M3"/>
    <mergeCell ref="A5:AD5"/>
    <mergeCell ref="A7:A8"/>
    <mergeCell ref="B7:B8"/>
    <mergeCell ref="C7:C8"/>
    <mergeCell ref="D7:D8"/>
    <mergeCell ref="E7:E8"/>
    <mergeCell ref="F7:F8"/>
    <mergeCell ref="Z7:Z8"/>
    <mergeCell ref="AA7:AA8"/>
    <mergeCell ref="AB7:AB8"/>
    <mergeCell ref="G7:G8"/>
    <mergeCell ref="H7:H8"/>
    <mergeCell ref="I7:I8"/>
    <mergeCell ref="J7:J8"/>
    <mergeCell ref="K7:K8"/>
    <mergeCell ref="L7:L8"/>
    <mergeCell ref="E90:G90"/>
    <mergeCell ref="C69:M69"/>
    <mergeCell ref="T69:AD69"/>
    <mergeCell ref="M7:W7"/>
    <mergeCell ref="X7:X8"/>
    <mergeCell ref="Y7:Y8"/>
    <mergeCell ref="AC7:AC8"/>
    <mergeCell ref="AD7:AD8"/>
    <mergeCell ref="T61:AD61"/>
    <mergeCell ref="C62:M62"/>
    <mergeCell ref="T62:AD62"/>
    <mergeCell ref="E97:G97"/>
    <mergeCell ref="E98:G98"/>
    <mergeCell ref="E99:G99"/>
    <mergeCell ref="E101:G101"/>
    <mergeCell ref="AF7:AF8"/>
    <mergeCell ref="E91:G91"/>
    <mergeCell ref="E92:G92"/>
    <mergeCell ref="E93:G93"/>
    <mergeCell ref="E94:G94"/>
    <mergeCell ref="E95:G95"/>
    <mergeCell ref="E96:G96"/>
    <mergeCell ref="D87:G87"/>
    <mergeCell ref="K87:M87"/>
    <mergeCell ref="N87:Q87"/>
    <mergeCell ref="E88:G88"/>
    <mergeCell ref="E89:G89"/>
  </mergeCells>
  <pageMargins left="0.2" right="0.2" top="0.42" bottom="0.4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KHCB</vt:lpstr>
      <vt:lpstr>Sheet1</vt:lpstr>
      <vt:lpstr>16 11</vt:lpstr>
      <vt:lpstr>GV T L V</vt:lpstr>
      <vt:lpstr>T5 2020</vt:lpstr>
      <vt:lpstr>T8 2020</vt:lpstr>
      <vt:lpstr>KHCB!Print_Titles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huy_ctn</cp:lastModifiedBy>
  <cp:lastPrinted>2019-11-16T03:10:32Z</cp:lastPrinted>
  <dcterms:created xsi:type="dcterms:W3CDTF">2018-08-03T09:10:46Z</dcterms:created>
  <dcterms:modified xsi:type="dcterms:W3CDTF">2020-08-07T11:07:31Z</dcterms:modified>
</cp:coreProperties>
</file>